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defaultThemeVersion="166925"/>
  <mc:AlternateContent xmlns:mc="http://schemas.openxmlformats.org/markup-compatibility/2006">
    <mc:Choice Requires="x15">
      <x15ac:absPath xmlns:x15ac="http://schemas.microsoft.com/office/spreadsheetml/2010/11/ac" url="/Users/kerrymiller/Library/CloudStorage/Dropbox-WaterNowAlliance/Water Now Alliance Team Folder/Projects/Project Accelerator/Superior, CO/Superior Project Accelerator (Shared)/WSI 2026 Presentation/"/>
    </mc:Choice>
  </mc:AlternateContent>
  <xr:revisionPtr revIDLastSave="0" documentId="13_ncr:1_{D0806867-AAE6-4646-B755-CA360032F954}" xr6:coauthVersionLast="47" xr6:coauthVersionMax="47" xr10:uidLastSave="{00000000-0000-0000-0000-000000000000}"/>
  <bookViews>
    <workbookView xWindow="0" yWindow="760" windowWidth="29400" windowHeight="17320" activeTab="2" xr2:uid="{00000000-000D-0000-FFFF-FFFF00000000}"/>
  </bookViews>
  <sheets>
    <sheet name="Instructions" sheetId="1" r:id="rId1"/>
    <sheet name="Project Prioritization Tool" sheetId="12" r:id="rId2"/>
    <sheet name="Criteria Definitions" sheetId="4" r:id="rId3"/>
    <sheet name="Tool Inputs" sheetId="11"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2" l="1"/>
  <c r="D11" i="12"/>
  <c r="E11" i="12"/>
  <c r="B25" i="12" l="1"/>
  <c r="E26" i="12"/>
  <c r="F26" i="12"/>
  <c r="G26" i="12"/>
  <c r="H26" i="12"/>
  <c r="I26" i="12"/>
  <c r="J26" i="12"/>
  <c r="K26" i="12"/>
  <c r="L26" i="12"/>
  <c r="M26" i="12"/>
  <c r="D26" i="12"/>
  <c r="D24" i="12"/>
  <c r="C25" i="12"/>
  <c r="M14" i="12"/>
  <c r="E22" i="12"/>
  <c r="B13" i="12"/>
  <c r="B15" i="12"/>
  <c r="B17" i="12"/>
  <c r="B19" i="12"/>
  <c r="B21" i="12"/>
  <c r="B23" i="12"/>
  <c r="C23" i="12"/>
  <c r="C21" i="12"/>
  <c r="C19" i="12"/>
  <c r="C17" i="12"/>
  <c r="C15" i="12"/>
  <c r="C13" i="12"/>
  <c r="M24" i="12"/>
  <c r="L24" i="12"/>
  <c r="K24" i="12"/>
  <c r="J24" i="12"/>
  <c r="I24" i="12"/>
  <c r="H24" i="12"/>
  <c r="G24" i="12"/>
  <c r="F24" i="12"/>
  <c r="E24" i="12"/>
  <c r="M22" i="12"/>
  <c r="L22" i="12"/>
  <c r="K22" i="12"/>
  <c r="J22" i="12"/>
  <c r="I22" i="12"/>
  <c r="H22" i="12"/>
  <c r="G22" i="12"/>
  <c r="F22" i="12"/>
  <c r="D22" i="12"/>
  <c r="M20" i="12"/>
  <c r="L20" i="12"/>
  <c r="K20" i="12"/>
  <c r="J20" i="12"/>
  <c r="I20" i="12"/>
  <c r="H20" i="12"/>
  <c r="G20" i="12"/>
  <c r="F20" i="12"/>
  <c r="E20" i="12"/>
  <c r="D20" i="12"/>
  <c r="M18" i="12"/>
  <c r="L18" i="12"/>
  <c r="K18" i="12"/>
  <c r="J18" i="12"/>
  <c r="I18" i="12"/>
  <c r="H18" i="12"/>
  <c r="G18" i="12"/>
  <c r="F18" i="12"/>
  <c r="E18" i="12"/>
  <c r="D18" i="12"/>
  <c r="M16" i="12"/>
  <c r="L16" i="12"/>
  <c r="K16" i="12"/>
  <c r="J16" i="12"/>
  <c r="I16" i="12"/>
  <c r="H16" i="12"/>
  <c r="G16" i="12"/>
  <c r="F16" i="12"/>
  <c r="E16" i="12"/>
  <c r="D16" i="12"/>
  <c r="L14" i="12"/>
  <c r="K14" i="12"/>
  <c r="J14" i="12"/>
  <c r="I14" i="12"/>
  <c r="H14" i="12"/>
  <c r="G14" i="12"/>
  <c r="F14" i="12"/>
  <c r="E14" i="12"/>
  <c r="D14" i="12"/>
  <c r="D28" i="12" l="1" a="1"/>
  <c r="D28" i="12" s="1"/>
  <c r="L28" i="12" a="1"/>
  <c r="L28" i="12" s="1"/>
  <c r="K28" i="12" a="1"/>
  <c r="K28" i="12" s="1"/>
  <c r="M28" i="12" a="1"/>
  <c r="M28" i="12" s="1"/>
  <c r="J28" i="12" a="1"/>
  <c r="J28" i="12" s="1"/>
  <c r="I28" i="12" a="1"/>
  <c r="I28" i="12" s="1"/>
  <c r="E28" i="12" a="1"/>
  <c r="E28" i="12" s="1"/>
  <c r="H28" i="12" a="1"/>
  <c r="H28" i="12" s="1"/>
  <c r="G28" i="12" a="1"/>
  <c r="G28" i="12" s="1"/>
  <c r="F28" i="12" a="1"/>
  <c r="F28" i="12" s="1"/>
  <c r="M29" i="12" l="1"/>
  <c r="L29" i="12"/>
  <c r="K29" i="12"/>
  <c r="J29" i="12"/>
  <c r="I29" i="12"/>
  <c r="H29" i="12"/>
  <c r="G29" i="12"/>
  <c r="F29" i="12"/>
  <c r="D29" i="12"/>
  <c r="E29" i="12"/>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<sst xmlns="http://schemas.openxmlformats.org/spreadsheetml/2006/main" count="199" uniqueCount="133">
  <si>
    <t>How to Use This Tool</t>
  </si>
  <si>
    <t>Input potential projects into the "Project Prioritization Tool" worksheet. Both the "Project Information" and "Project Criteria &amp; Criteria Weights" table sections will need to be completed.</t>
  </si>
  <si>
    <t xml:space="preserve">The "Project Information" section asks for descriptive project information that will help guide final project selections, but this information will not be included in tool calculations. </t>
  </si>
  <si>
    <t>The "Project Criteria &amp; Criteria Weights" section requires users to select dropdown answers for the seven prioritization criteria included in this tool. Refer to the 'Criteria Definitions' tab for more guidance on answering questions.</t>
  </si>
  <si>
    <t>Refer to the "Tool Inputs" worksheet for more information about how each criterion is weighted and scored.</t>
  </si>
  <si>
    <t>Once all inputs have been added for a project, the "Overall Score" will auto populate with a score out of 100. This score can be used to understand how well a potential project matches the project selection criteria.</t>
  </si>
  <si>
    <t>The tool will also automatically rank projects, so it is easy to see which projects achieved the highest scores.</t>
  </si>
  <si>
    <t>The "Project Prioritization Tool" and "Tool Inputs" tabs are locked so that only cells that require an input can be edited. To unlock the tab to make edits, use the password "Superior".</t>
  </si>
  <si>
    <t>Project Prioritization Tool</t>
  </si>
  <si>
    <t>Project 4</t>
  </si>
  <si>
    <t>Project 5</t>
  </si>
  <si>
    <t>Project 6</t>
  </si>
  <si>
    <t>Project 7</t>
  </si>
  <si>
    <t>Project 8</t>
  </si>
  <si>
    <t>Project 9</t>
  </si>
  <si>
    <t>Project 10</t>
  </si>
  <si>
    <t xml:space="preserve">Project Information </t>
  </si>
  <si>
    <t>Project Name</t>
  </si>
  <si>
    <t>Description</t>
  </si>
  <si>
    <t>Parking lot strips identified in water audit</t>
  </si>
  <si>
    <t xml:space="preserve">Coalton between Indiana and Community Park </t>
  </si>
  <si>
    <t>Preferred Replacement Landscaping</t>
  </si>
  <si>
    <t>50% Native plants and 50% hardscape</t>
  </si>
  <si>
    <t>What is quantified water savings and other information on irrigation conversion necessary for this project?</t>
  </si>
  <si>
    <t>Additional affiliated expenses with this project</t>
  </si>
  <si>
    <t>Project Size (Square feet)</t>
  </si>
  <si>
    <t>Project Cost</t>
  </si>
  <si>
    <t xml:space="preserve">Project Cost/Square foot </t>
  </si>
  <si>
    <t>Project Criteria &amp; Criteria Weights</t>
  </si>
  <si>
    <t>Very high improvement</t>
  </si>
  <si>
    <t xml:space="preserve">High improvement </t>
  </si>
  <si>
    <t>Moderate improvement</t>
  </si>
  <si>
    <t>System Efficiency Score</t>
  </si>
  <si>
    <t>High savings</t>
  </si>
  <si>
    <t>Moderate savings</t>
  </si>
  <si>
    <t>Low savings</t>
  </si>
  <si>
    <t>Very high savings</t>
  </si>
  <si>
    <t>Water Savings Score</t>
  </si>
  <si>
    <t>Yes, never used</t>
  </si>
  <si>
    <t>Yes, sometimes used</t>
  </si>
  <si>
    <t>Use Score</t>
  </si>
  <si>
    <t>Low potential</t>
  </si>
  <si>
    <t>No potential</t>
  </si>
  <si>
    <t>Medium potential</t>
  </si>
  <si>
    <t>Wildfire Mitigation Score</t>
  </si>
  <si>
    <t>No</t>
  </si>
  <si>
    <t>Yes</t>
  </si>
  <si>
    <t>Implementation Score</t>
  </si>
  <si>
    <t>Environmental Co-benefits Score</t>
  </si>
  <si>
    <t>Town Priority Score</t>
  </si>
  <si>
    <t xml:space="preserve">										
														</t>
  </si>
  <si>
    <t>Priority</t>
  </si>
  <si>
    <t>Overall Score (Out of 100)</t>
  </si>
  <si>
    <t>Rank</t>
  </si>
  <si>
    <t>Criterion</t>
  </si>
  <si>
    <t>Criterion Descriptions</t>
  </si>
  <si>
    <t>Definition &amp; Guidance</t>
  </si>
  <si>
    <t>Sources (if applicable)</t>
  </si>
  <si>
    <t>Irrigation System Efficiency Improvements</t>
  </si>
  <si>
    <t xml:space="preserve">How much will the project improve irrigation system efficiency and reduce water waste, overspray, runoff, and potential damage to nearby infrastructure? 
</t>
  </si>
  <si>
    <t>Project replaces or fully modernizes the irrigation system (e.g., conversion to drip irrigation, smart controllers, pressure regulation, hydrozoning). Substantially reduces water waste, overspray, runoff, and risk of irrigation-related damage to infrastructure.</t>
  </si>
  <si>
    <t>High improvement</t>
  </si>
  <si>
    <t>Project includes significant irrigation upgrades (e.g., high-efficiency nozzles, smart controllers, pressure regulation, improved zoning).</t>
  </si>
  <si>
    <t>Project includes targeted improvements addressing inefficiencies (e.g., repairing leaks, adjusting heads, replacing outdated components).</t>
  </si>
  <si>
    <t>Low improvement</t>
  </si>
  <si>
    <t>Minor irrigation adjustments or limited equipment replacement.</t>
  </si>
  <si>
    <t xml:space="preserve">No improvement </t>
  </si>
  <si>
    <t> No irrigation system changes proposed.</t>
  </si>
  <si>
    <t>Water Savings</t>
  </si>
  <si>
    <t>How much water will the replacement landscaping save compared to cool-season turfgrass?</t>
  </si>
  <si>
    <t xml:space="preserve">Colorado Native Grass Guide: https://coloradonativegrass.org/ 
Green Industry 2008 Sustainability BMPs: https://hermes.cde.state.co.us/islandora/object/co%3A13566/datastream/OBJ/view </t>
  </si>
  <si>
    <t>Landscape requiring no irrigation (i.e., hardscape)</t>
  </si>
  <si>
    <r>
      <t xml:space="preserve">Native warm-season grass lawns (e.g., blue grama, buffalograss), low-water regional plant mixes, or xeriscape landscapes. Approximately </t>
    </r>
    <r>
      <rPr>
        <b/>
        <sz val="11"/>
        <color rgb="FF000000"/>
        <rFont val="Calibri"/>
        <family val="2"/>
      </rPr>
      <t>75-100%</t>
    </r>
    <r>
      <rPr>
        <sz val="11"/>
        <color rgb="FF000000"/>
        <rFont val="Calibri"/>
        <family val="2"/>
      </rPr>
      <t xml:space="preserve"> water savings compared to cool-season turf.</t>
    </r>
  </si>
  <si>
    <r>
      <t xml:space="preserve">Mixed landscapes including native plants and limited low-water turf or ornamental grasses. Approximately </t>
    </r>
    <r>
      <rPr>
        <b/>
        <sz val="11"/>
        <color rgb="FF000000"/>
        <rFont val="Calibri"/>
        <family val="2"/>
        <scheme val="minor"/>
      </rPr>
      <t>25-50%</t>
    </r>
    <r>
      <rPr>
        <sz val="11"/>
        <color rgb="FF000000"/>
        <rFont val="Calibri"/>
        <family val="2"/>
        <scheme val="minor"/>
      </rPr>
      <t xml:space="preserve"> water savings compared to cool-season turf.</t>
    </r>
  </si>
  <si>
    <r>
      <rPr>
        <sz val="11"/>
        <color rgb="FF000000"/>
        <rFont val="Calibri"/>
        <family val="2"/>
      </rPr>
      <t xml:space="preserve">Hybridized or drought-tolerant turf mixes (e.g., bermudagrass). Approximately </t>
    </r>
    <r>
      <rPr>
        <b/>
        <sz val="11"/>
        <color rgb="FF000000"/>
        <rFont val="Calibri"/>
        <family val="2"/>
      </rPr>
      <t>10-25%</t>
    </r>
    <r>
      <rPr>
        <sz val="11"/>
        <color rgb="FF000000"/>
        <rFont val="Calibri"/>
        <family val="2"/>
      </rPr>
      <t xml:space="preserve"> water savings compared to cool-season turf.</t>
    </r>
  </si>
  <si>
    <t>No savings</t>
  </si>
  <si>
    <t xml:space="preserve">Cool season turf (e.g., Kentucky bluegrass) </t>
  </si>
  <si>
    <t>Replaces Unused and Underutilized Turf Areas</t>
  </si>
  <si>
    <t>Is the project replacing turf that is unused or only minimally used for recreation or other functional purposes?</t>
  </si>
  <si>
    <t>Turf area has no regular recreational or functional use. Examples may include medians, road edges, narrow parkway strips, slopes, detention areas, HOA entry features, or decorative turf that is rarely or never walked on.</t>
  </si>
  <si>
    <t>Turf area receives occasional or informal use but is not a primary recreation space. Examples may include areas where people occasionally walk, picnic, or allow pets to roam but that are not regularly used for sports, gatherings, or organized activities.</t>
  </si>
  <si>
    <t>Turf is located in a space that is designed for, and regularly used for, civic, community, or recreational purposes (such as sports fields, designated play areas, etc.).</t>
  </si>
  <si>
    <t xml:space="preserve">Reduces wildfire risk </t>
  </si>
  <si>
    <t>What potential does the project have to reduce wildfire risk through landscape design and vegetation management?</t>
  </si>
  <si>
    <t>Will the replacement landscaping incorporate wildfire mitigation best practices? Consider whether the project includes the following elements or similar wildfire risk reduction measures.
 - Creates at least 5 feet of defensible space around structures or establishes effective defensible space zones
 - Removes combustible or tall growth vegetation (e.g., junipers)
 - Uses fire-resistant plants
 - Removes or avoids ladder fuels or continuous planting zones and/or installs fuel breaks</t>
  </si>
  <si>
    <t>Matrix Gardens Firewise Landscaping Information: https://matrixgardens.com/firewise-landscaping/?gad_source=1&amp;gad_campaignid=23446894315&amp;gbraid=0AAAAApdOT3gnb1AF9V0M6fY0X8A9VJRZt&amp;gclid=Cj0KCQjwgr_NBhDFARIsAHiUWr4xE9E5IT-PGG85ul79trov2hYLLBvmW7zywpfeI16VK5Vzet8qdeAaAvJpEALw_wcB
Colorado State University Firewise Plant Materials: https://extension.colostate.edu/resource/firewise-plant-materials/
ULI Marshall Fire Recovery Plan: https://knowledge.uli.org/en/reports/aspr/2023/marshall-fire-recovery
2024 Boulder County Community Wildfire Protection Plan: https://assets.bouldercounty.gov/wp-content/uploads/2024/10/boulder-county-community-wildfire-protection-plan-2024.pdf</t>
  </si>
  <si>
    <t>Very high potential</t>
  </si>
  <si>
    <t>Project incorporates four or more wildfire mitigation BMPs or significantly redesigns landscaping to reduce wildfire risk.</t>
  </si>
  <si>
    <t>High potential</t>
  </si>
  <si>
    <t>Project incorporates three wildfire mitigation BMPs.</t>
  </si>
  <si>
    <t>Project incorporates two wildfire mitigation BMPs.</t>
  </si>
  <si>
    <t>Project incorporates one wildfire mitigation BMP.</t>
  </si>
  <si>
    <t>Project does not incorporate wildfire mitigation practices.</t>
  </si>
  <si>
    <t>Implementation Alongside Other Town Projects</t>
  </si>
  <si>
    <t>Is this project along a roadway or trail that is going to be re-done shortly or has already been re-done recently?</t>
  </si>
  <si>
    <t>Is the Town planning roadway or trail work at or adjacent to the project site within the next five years?
Projects that can be coordinated with planned Town work may reduce construction costs, minimize disruption, and improve implementation efficiency.</t>
  </si>
  <si>
    <t xml:space="preserve">Provides Environmental Co-benefits </t>
  </si>
  <si>
    <t>What potential does the project have to provide environmental co-benefits beyond water savings?</t>
  </si>
  <si>
    <t>Will the replacement landscaping provide the following environmental co-benefits or similar ecological benefits? Examples include, but are not limited to:
 - Increases pollinator and/or wildlife habitat
 - Reduces pesticide use
 - Improves air, soil, or water quality
 - Improves tree canopy or reduces urban heat island effects
 - Improves stormwater infiltration or reduces runoff</t>
  </si>
  <si>
    <t>WaterNow Turf Transformations Achieve Multiple Benefits: https://tapin.waternow.org/resources/turf-transformations-achieve-multiple-benefits/</t>
  </si>
  <si>
    <t>Project provides four or more environmental co-benefits.</t>
  </si>
  <si>
    <t>Project provides three environmental co-benefits.</t>
  </si>
  <si>
    <t>Project provides two environmental co-benefits.</t>
  </si>
  <si>
    <t> Project provides one environmental co-benefit.</t>
  </si>
  <si>
    <t>Project does not demonstrate environmental co-benefits beyond water savings.</t>
  </si>
  <si>
    <t>Town Priority</t>
  </si>
  <si>
    <t>Is this project a Town priority?</t>
  </si>
  <si>
    <t>Has the Town identified this project as a priority through planning documents, Council meetings, or other Town decisions?</t>
  </si>
  <si>
    <t xml:space="preserve">No </t>
  </si>
  <si>
    <t xml:space="preserve">Criterion </t>
  </si>
  <si>
    <t>Priority Weight</t>
  </si>
  <si>
    <t>Selections</t>
  </si>
  <si>
    <t>Quantitative Score</t>
  </si>
  <si>
    <t xml:space="preserve">How much will the project improve irrigation system efficiency and reduce water waste, overspray, runoff, and potential damage to nearby infrastructure? </t>
  </si>
  <si>
    <t xml:space="preserve">Low improvement </t>
  </si>
  <si>
    <t>No improvement</t>
  </si>
  <si>
    <t>Water savings</t>
  </si>
  <si>
    <t>Replaces unused and underutilized turf areas</t>
  </si>
  <si>
    <t>Implementation alongside other Town projects</t>
  </si>
  <si>
    <t xml:space="preserve">Provides environmental co-benefits </t>
  </si>
  <si>
    <t>Main St Sidewalk Strips</t>
  </si>
  <si>
    <t>Main St Median Phase 1</t>
  </si>
  <si>
    <t>Community Center Parking Lot</t>
  </si>
  <si>
    <t>Native plants</t>
  </si>
  <si>
    <t xml:space="preserve">High design needs. Mix of plants and decorative rocks </t>
  </si>
  <si>
    <t>N/A</t>
  </si>
  <si>
    <t xml:space="preserve">Traffic control/lane closure required. Rennovate irrigation/convert to drip. </t>
  </si>
  <si>
    <t>Water savings have not been quantified since system has been disabled during road construction</t>
  </si>
  <si>
    <t>Turf Conversion Projects Prioritization Tool</t>
  </si>
  <si>
    <t>Example Project 1</t>
  </si>
  <si>
    <t>Example Project 2</t>
  </si>
  <si>
    <t>Example Project 3</t>
  </si>
  <si>
    <t xml:space="preserve">Median at top of the hill. Relandscaping the whole median, including the center.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</si>
</sst>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_(&quot;$&quot;* #,##0_);_(&quot;$&quot;* \(#,##0\);_(&quot;$&quot;* &quot;-&quot;??_);_(@_)"/>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1"/>
      <color rgb="FF000000"/>
      <name val="Calibri"/>
      <family val="2"/>
      <scheme val="minor"/>
    </font>
    <font>
      <sz val="11"/>
      <color rgb="FF000000"/>
      <name val="Calibri"/>
      <family val="2"/>
      <scheme val="minor"/>
    </font>
    <font>
      <sz val="11"/>
      <color rgb="FF000000"/>
      <name val="Calibri"/>
      <family val="2"/>
    </font>
    <font>
      <b/>
      <sz val="11"/>
      <color rgb="FF000000"/>
      <name val="Calibri"/>
      <family val="2"/>
    </font>
    <font>
      <u/>
      <sz val="11"/>
      <color theme="10"/>
      <name val="Calibri"/>
      <family val="2"/>
      <scheme val="minor"/>
    </font>
    <font>
      <b/>
      <sz val="12"/>
      <color theme="1"/>
      <name val="Calibri"/>
      <family val="2"/>
      <scheme val="minor"/>
    </font>
    <font>
      <b/>
      <sz val="11"/>
      <color rgb="FF242424"/>
      <name val="Aptos Narrow"/>
    </font>
    <font>
      <b/>
      <sz val="11"/>
      <color theme="0"/>
      <name val="Calibri"/>
      <family val="2"/>
      <scheme val="minor"/>
    </font>
    <font>
      <i/>
      <sz val="11"/>
      <color theme="1"/>
      <name val="Calibri"/>
      <family val="2"/>
      <scheme val="minor"/>
    </font>
    <font>
      <b/>
      <sz val="14"/>
      <color theme="1"/>
      <name val="Calibri"/>
      <family val="2"/>
      <scheme val="minor"/>
    </font>
    <font>
      <b/>
      <sz val="12"/>
      <color rgb="FF000000"/>
      <name val="Calibri"/>
      <family val="2"/>
      <scheme val="minor"/>
    </font>
    <font>
      <b/>
      <sz val="18"/>
      <color theme="9" tint="-0.499984740745262"/>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2"/>
        <bgColor indexed="64"/>
      </patternFill>
    </fill>
    <fill>
      <patternFill patternType="solid">
        <fgColor theme="9" tint="0.59999389629810485"/>
        <bgColor indexed="64"/>
      </patternFill>
    </fill>
    <fill>
      <patternFill patternType="solid">
        <fgColor theme="9"/>
        <bgColor indexed="64"/>
      </patternFill>
    </fill>
  </fills>
  <borders count="9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right/>
      <top style="medium">
        <color rgb="FF000000"/>
      </top>
      <bottom/>
      <diagonal/>
    </border>
    <border>
      <left/>
      <right style="thin">
        <color rgb="FF000000"/>
      </right>
      <top style="medium">
        <color rgb="FF000000"/>
      </top>
      <bottom/>
      <diagonal/>
    </border>
    <border>
      <left/>
      <right style="thin">
        <color rgb="FF000000"/>
      </right>
      <top/>
      <bottom style="medium">
        <color rgb="FF000000"/>
      </bottom>
      <diagonal/>
    </border>
    <border>
      <left/>
      <right/>
      <top style="thin">
        <color rgb="FF000000"/>
      </top>
      <bottom/>
      <diagonal/>
    </border>
    <border>
      <left/>
      <right/>
      <top style="thin">
        <color rgb="FF000000"/>
      </top>
      <bottom style="medium">
        <color rgb="FF000000"/>
      </bottom>
      <diagonal/>
    </border>
    <border>
      <left style="thin">
        <color rgb="FF000000"/>
      </left>
      <right style="thin">
        <color rgb="FF000000"/>
      </right>
      <top style="medium">
        <color rgb="FF000000"/>
      </top>
      <bottom/>
      <diagonal/>
    </border>
    <border>
      <left/>
      <right/>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thin">
        <color rgb="FF000000"/>
      </bottom>
      <diagonal/>
    </border>
    <border>
      <left style="medium">
        <color rgb="FF000000"/>
      </left>
      <right/>
      <top style="medium">
        <color rgb="FF000000"/>
      </top>
      <bottom/>
      <diagonal/>
    </border>
    <border>
      <left style="medium">
        <color rgb="FF000000"/>
      </left>
      <right/>
      <top/>
      <bottom/>
      <diagonal/>
    </border>
    <border>
      <left style="thin">
        <color rgb="FF000000"/>
      </left>
      <right style="medium">
        <color rgb="FF000000"/>
      </right>
      <top style="medium">
        <color rgb="FF000000"/>
      </top>
      <bottom/>
      <diagonal/>
    </border>
    <border>
      <left style="thin">
        <color theme="6" tint="-0.249977111117893"/>
      </left>
      <right/>
      <top style="thin">
        <color theme="6" tint="-0.249977111117893"/>
      </top>
      <bottom style="thin">
        <color theme="6" tint="-0.249977111117893"/>
      </bottom>
      <diagonal/>
    </border>
    <border>
      <left/>
      <right/>
      <top style="thin">
        <color theme="6" tint="-0.249977111117893"/>
      </top>
      <bottom style="thin">
        <color theme="6" tint="-0.249977111117893"/>
      </bottom>
      <diagonal/>
    </border>
    <border>
      <left style="thin">
        <color theme="6" tint="-0.249977111117893"/>
      </left>
      <right/>
      <top/>
      <bottom/>
      <diagonal/>
    </border>
    <border>
      <left/>
      <right style="thin">
        <color theme="6" tint="-0.249977111117893"/>
      </right>
      <top style="thin">
        <color theme="6" tint="-0.249977111117893"/>
      </top>
      <bottom style="thin">
        <color theme="6" tint="-0.249977111117893"/>
      </bottom>
      <diagonal/>
    </border>
    <border>
      <left/>
      <right style="thin">
        <color theme="6" tint="-0.249977111117893"/>
      </right>
      <top style="thin">
        <color theme="6" tint="-0.249977111117893"/>
      </top>
      <bottom/>
      <diagonal/>
    </border>
    <border>
      <left style="thin">
        <color theme="6" tint="-0.249977111117893"/>
      </left>
      <right/>
      <top/>
      <bottom style="thin">
        <color theme="6" tint="-0.249977111117893"/>
      </bottom>
      <diagonal/>
    </border>
    <border>
      <left style="thin">
        <color theme="6" tint="-0.249977111117893"/>
      </left>
      <right/>
      <top style="thin">
        <color theme="6" tint="-0.249977111117893"/>
      </top>
      <bottom/>
      <diagonal/>
    </border>
    <border>
      <left style="thin">
        <color theme="6" tint="-0.249977111117893"/>
      </left>
      <right style="thin">
        <color theme="6" tint="-0.249977111117893"/>
      </right>
      <top/>
      <bottom/>
      <diagonal/>
    </border>
    <border>
      <left/>
      <right/>
      <top style="thin">
        <color theme="1" tint="0.499984740745262"/>
      </top>
      <bottom/>
      <diagonal/>
    </border>
    <border>
      <left style="thin">
        <color theme="1" tint="0.499984740745262"/>
      </left>
      <right/>
      <top/>
      <bottom/>
      <diagonal/>
    </border>
    <border>
      <left style="thin">
        <color theme="1" tint="0.499984740745262"/>
      </left>
      <right style="thin">
        <color theme="6" tint="-0.249977111117893"/>
      </right>
      <top style="thin">
        <color theme="6" tint="-0.249977111117893"/>
      </top>
      <bottom style="thin">
        <color theme="6" tint="-0.249977111117893"/>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rgb="FF000000"/>
      </right>
      <top/>
      <bottom/>
      <diagonal/>
    </border>
    <border>
      <left style="medium">
        <color rgb="FF000000"/>
      </left>
      <right/>
      <top style="thin">
        <color rgb="FF000000"/>
      </top>
      <bottom style="medium">
        <color theme="1"/>
      </bottom>
      <diagonal/>
    </border>
    <border>
      <left/>
      <right style="thin">
        <color rgb="FF000000"/>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style="thin">
        <color rgb="FF000000"/>
      </left>
      <right style="medium">
        <color rgb="FF000000"/>
      </right>
      <top style="thin">
        <color rgb="FF000000"/>
      </top>
      <bottom style="medium">
        <color theme="1"/>
      </bottom>
      <diagonal/>
    </border>
    <border>
      <left style="medium">
        <color rgb="FF000000"/>
      </left>
      <right/>
      <top style="medium">
        <color theme="1"/>
      </top>
      <bottom style="thin">
        <color theme="1"/>
      </bottom>
      <diagonal/>
    </border>
    <border>
      <left style="thin">
        <color theme="1"/>
      </left>
      <right style="thin">
        <color rgb="FF000000"/>
      </right>
      <top style="medium">
        <color theme="1"/>
      </top>
      <bottom style="thin">
        <color theme="1"/>
      </bottom>
      <diagonal/>
    </border>
    <border>
      <left style="thin">
        <color rgb="FF000000"/>
      </left>
      <right style="thin">
        <color rgb="FF000000"/>
      </right>
      <top style="medium">
        <color theme="1"/>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right>
      <top style="thin">
        <color theme="1" tint="0.499984740745262"/>
      </top>
      <bottom style="thin">
        <color theme="1" tint="0.499984740745262"/>
      </bottom>
      <diagonal/>
    </border>
    <border>
      <left style="thin">
        <color theme="1" tint="0.499984740745262"/>
      </left>
      <right style="medium">
        <color theme="1"/>
      </right>
      <top style="thin">
        <color theme="1" tint="0.499984740745262"/>
      </top>
      <bottom/>
      <diagonal/>
    </border>
    <border>
      <left style="thin">
        <color theme="1" tint="0.499984740745262"/>
      </left>
      <right style="medium">
        <color theme="1"/>
      </right>
      <top/>
      <bottom/>
      <diagonal/>
    </border>
    <border>
      <left style="medium">
        <color theme="1"/>
      </left>
      <right style="thin">
        <color theme="1" tint="0.499984740745262"/>
      </right>
      <top style="thin">
        <color theme="1" tint="0.499984740745262"/>
      </top>
      <bottom style="medium">
        <color theme="1"/>
      </bottom>
      <diagonal/>
    </border>
    <border>
      <left style="thin">
        <color theme="1" tint="0.499984740745262"/>
      </left>
      <right style="thin">
        <color theme="1" tint="0.499984740745262"/>
      </right>
      <top style="thin">
        <color theme="1" tint="0.499984740745262"/>
      </top>
      <bottom style="medium">
        <color theme="1"/>
      </bottom>
      <diagonal/>
    </border>
    <border>
      <left style="thin">
        <color theme="1" tint="0.499984740745262"/>
      </left>
      <right style="medium">
        <color theme="1"/>
      </right>
      <top/>
      <bottom style="medium">
        <color theme="1"/>
      </bottom>
      <diagonal/>
    </border>
    <border>
      <left style="medium">
        <color theme="1"/>
      </left>
      <right style="thin">
        <color theme="6" tint="-0.249977111117893"/>
      </right>
      <top style="medium">
        <color theme="1"/>
      </top>
      <bottom style="thin">
        <color theme="6" tint="-0.249977111117893"/>
      </bottom>
      <diagonal/>
    </border>
    <border>
      <left style="thin">
        <color theme="6" tint="-0.249977111117893"/>
      </left>
      <right style="thin">
        <color theme="6" tint="-0.249977111117893"/>
      </right>
      <top style="medium">
        <color theme="1"/>
      </top>
      <bottom style="thin">
        <color theme="6" tint="-0.249977111117893"/>
      </bottom>
      <diagonal/>
    </border>
    <border>
      <left style="thin">
        <color theme="6" tint="-0.249977111117893"/>
      </left>
      <right style="thin">
        <color theme="6" tint="-0.249977111117893"/>
      </right>
      <top style="medium">
        <color theme="1"/>
      </top>
      <bottom/>
      <diagonal/>
    </border>
    <border>
      <left style="thin">
        <color theme="6" tint="-0.249977111117893"/>
      </left>
      <right style="medium">
        <color theme="1"/>
      </right>
      <top style="medium">
        <color theme="1"/>
      </top>
      <bottom/>
      <diagonal/>
    </border>
    <border>
      <left style="medium">
        <color theme="1"/>
      </left>
      <right style="thin">
        <color theme="6" tint="-0.249977111117893"/>
      </right>
      <top style="thin">
        <color theme="6" tint="-0.249977111117893"/>
      </top>
      <bottom style="thin">
        <color theme="6" tint="-0.249977111117893"/>
      </bottom>
      <diagonal/>
    </border>
    <border>
      <left/>
      <right style="medium">
        <color theme="1"/>
      </right>
      <top style="thin">
        <color theme="6" tint="-0.249977111117893"/>
      </top>
      <bottom/>
      <diagonal/>
    </border>
    <border>
      <left/>
      <right style="medium">
        <color theme="1"/>
      </right>
      <top/>
      <bottom/>
      <diagonal/>
    </border>
    <border>
      <left/>
      <right style="medium">
        <color theme="1"/>
      </right>
      <top/>
      <bottom style="thin">
        <color theme="6" tint="-0.249977111117893"/>
      </bottom>
      <diagonal/>
    </border>
    <border>
      <left style="thin">
        <color theme="6" tint="-0.249977111117893"/>
      </left>
      <right style="medium">
        <color theme="1"/>
      </right>
      <top/>
      <bottom/>
      <diagonal/>
    </border>
    <border>
      <left style="medium">
        <color theme="1"/>
      </left>
      <right style="thin">
        <color theme="1" tint="0.499984740745262"/>
      </right>
      <top style="thin">
        <color theme="6" tint="-0.249977111117893"/>
      </top>
      <bottom style="thin">
        <color theme="6" tint="-0.249977111117893"/>
      </bottom>
      <diagonal/>
    </border>
    <border>
      <left style="medium">
        <color theme="1"/>
      </left>
      <right/>
      <top style="thin">
        <color theme="6" tint="-0.249977111117893"/>
      </top>
      <bottom style="thin">
        <color theme="6" tint="-0.249977111117893"/>
      </bottom>
      <diagonal/>
    </border>
    <border>
      <left style="medium">
        <color theme="1"/>
      </left>
      <right style="thin">
        <color theme="1" tint="0.499984740745262"/>
      </right>
      <top style="thin">
        <color theme="6" tint="-0.249977111117893"/>
      </top>
      <bottom style="thin">
        <color theme="1" tint="0.499984740745262"/>
      </bottom>
      <diagonal/>
    </border>
    <border>
      <left style="medium">
        <color theme="1"/>
      </left>
      <right/>
      <top style="thin">
        <color theme="1" tint="0.499984740745262"/>
      </top>
      <bottom/>
      <diagonal/>
    </border>
    <border>
      <left/>
      <right style="medium">
        <color theme="1"/>
      </right>
      <top style="thin">
        <color theme="1" tint="0.499984740745262"/>
      </top>
      <bottom/>
      <diagonal/>
    </border>
    <border>
      <left style="medium">
        <color theme="1"/>
      </left>
      <right/>
      <top/>
      <bottom/>
      <diagonal/>
    </border>
    <border>
      <left style="medium">
        <color theme="1"/>
      </left>
      <right/>
      <top/>
      <bottom style="medium">
        <color theme="1"/>
      </bottom>
      <diagonal/>
    </border>
    <border>
      <left/>
      <right/>
      <top/>
      <bottom style="medium">
        <color theme="1"/>
      </bottom>
      <diagonal/>
    </border>
    <border>
      <left style="thin">
        <color theme="1" tint="0.499984740745262"/>
      </left>
      <right/>
      <top/>
      <bottom style="medium">
        <color theme="1"/>
      </bottom>
      <diagonal/>
    </border>
    <border>
      <left/>
      <right style="medium">
        <color theme="1"/>
      </right>
      <top/>
      <bottom style="medium">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s>
  <cellStyleXfs count="3">
    <xf numFmtId="0" fontId="0" fillId="0" borderId="0"/>
    <xf numFmtId="0" fontId="8" fillId="0" borderId="0" applyNumberFormat="0" applyFill="0" applyBorder="0" applyAlignment="0" applyProtection="0"/>
    <xf numFmtId="44" fontId="1" fillId="0" borderId="0" applyFont="0" applyFill="0" applyBorder="0" applyAlignment="0" applyProtection="0"/>
  </cellStyleXfs>
  <cellXfs count="202">
    <xf numFmtId="0" fontId="0" fillId="0" borderId="0" xfId="0"/>
    <xf numFmtId="0" fontId="3" fillId="0" borderId="0" xfId="0" applyFont="1"/>
    <xf numFmtId="0" fontId="0" fillId="0" borderId="0" xfId="0" applyAlignment="1">
      <alignment wrapText="1"/>
    </xf>
    <xf numFmtId="0" fontId="2" fillId="0" borderId="0" xfId="0" applyFont="1"/>
    <xf numFmtId="0" fontId="2" fillId="0" borderId="0" xfId="0" applyFont="1" applyAlignment="1">
      <alignment vertical="center"/>
    </xf>
    <xf numFmtId="0" fontId="0" fillId="2" borderId="0" xfId="0" applyFill="1"/>
    <xf numFmtId="0" fontId="9" fillId="0" borderId="0" xfId="0" applyFont="1" applyAlignment="1">
      <alignment vertical="center"/>
    </xf>
    <xf numFmtId="0" fontId="0" fillId="0" borderId="0" xfId="0" applyAlignment="1">
      <alignment vertical="center"/>
    </xf>
    <xf numFmtId="0" fontId="10" fillId="0" borderId="0" xfId="0" applyFont="1"/>
    <xf numFmtId="0" fontId="2" fillId="2" borderId="0" xfId="0" applyFont="1" applyFill="1"/>
    <xf numFmtId="0" fontId="4" fillId="2" borderId="13" xfId="0" applyFont="1" applyFill="1" applyBorder="1" applyAlignment="1">
      <alignment vertical="center" wrapText="1"/>
    </xf>
    <xf numFmtId="0" fontId="4" fillId="5" borderId="17" xfId="0" applyFont="1" applyFill="1" applyBorder="1" applyAlignment="1">
      <alignment vertical="center" wrapText="1"/>
    </xf>
    <xf numFmtId="0" fontId="2" fillId="2" borderId="17" xfId="0" applyFont="1" applyFill="1" applyBorder="1" applyAlignment="1">
      <alignment vertical="center" wrapText="1"/>
    </xf>
    <xf numFmtId="0" fontId="0" fillId="6" borderId="11" xfId="0" applyFill="1" applyBorder="1" applyAlignment="1">
      <alignment vertical="center"/>
    </xf>
    <xf numFmtId="0" fontId="2" fillId="7" borderId="4" xfId="0" applyFont="1" applyFill="1" applyBorder="1" applyAlignment="1">
      <alignment vertical="center"/>
    </xf>
    <xf numFmtId="0" fontId="4" fillId="5" borderId="17"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2" fillId="6" borderId="29" xfId="0" applyFont="1" applyFill="1" applyBorder="1" applyAlignment="1">
      <alignment vertical="center"/>
    </xf>
    <xf numFmtId="0" fontId="0" fillId="6" borderId="32" xfId="0" applyFill="1" applyBorder="1"/>
    <xf numFmtId="0" fontId="0" fillId="6" borderId="33" xfId="0" applyFill="1" applyBorder="1"/>
    <xf numFmtId="0" fontId="11" fillId="6" borderId="33" xfId="0" applyFont="1" applyFill="1" applyBorder="1"/>
    <xf numFmtId="0" fontId="0" fillId="6" borderId="34" xfId="0" applyFill="1" applyBorder="1"/>
    <xf numFmtId="0" fontId="0" fillId="6" borderId="36" xfId="0" applyFill="1" applyBorder="1"/>
    <xf numFmtId="0" fontId="11" fillId="6" borderId="22" xfId="0" applyFont="1" applyFill="1" applyBorder="1"/>
    <xf numFmtId="0" fontId="11" fillId="6" borderId="26" xfId="0" applyFont="1" applyFill="1" applyBorder="1"/>
    <xf numFmtId="0" fontId="0" fillId="5" borderId="41" xfId="0" applyFill="1" applyBorder="1"/>
    <xf numFmtId="0" fontId="5" fillId="5" borderId="41" xfId="0" applyFont="1" applyFill="1" applyBorder="1"/>
    <xf numFmtId="0" fontId="0" fillId="2" borderId="41" xfId="0" applyFill="1" applyBorder="1"/>
    <xf numFmtId="0" fontId="0" fillId="2" borderId="44" xfId="0" applyFill="1" applyBorder="1"/>
    <xf numFmtId="0" fontId="5" fillId="2" borderId="41" xfId="0" applyFont="1" applyFill="1" applyBorder="1"/>
    <xf numFmtId="0" fontId="11" fillId="6" borderId="26" xfId="0" applyFont="1" applyFill="1" applyBorder="1" applyAlignment="1">
      <alignment wrapText="1"/>
    </xf>
    <xf numFmtId="0" fontId="0" fillId="6" borderId="11" xfId="0" applyFill="1" applyBorder="1" applyAlignment="1">
      <alignment vertical="center" wrapText="1"/>
    </xf>
    <xf numFmtId="0" fontId="2" fillId="7" borderId="4" xfId="0" applyFont="1" applyFill="1" applyBorder="1" applyAlignment="1">
      <alignment vertical="center" wrapText="1"/>
    </xf>
    <xf numFmtId="0" fontId="2" fillId="6" borderId="29" xfId="0" applyFont="1" applyFill="1" applyBorder="1" applyAlignment="1">
      <alignment vertical="center" wrapText="1"/>
    </xf>
    <xf numFmtId="0" fontId="0" fillId="6" borderId="32" xfId="0" applyFill="1" applyBorder="1" applyAlignment="1">
      <alignment wrapText="1"/>
    </xf>
    <xf numFmtId="0" fontId="0" fillId="5" borderId="41" xfId="0" applyFill="1" applyBorder="1" applyAlignment="1">
      <alignment vertical="center"/>
    </xf>
    <xf numFmtId="0" fontId="0" fillId="2" borderId="44" xfId="0" applyFill="1" applyBorder="1" applyAlignment="1">
      <alignment vertical="center" wrapText="1"/>
    </xf>
    <xf numFmtId="0" fontId="0" fillId="2" borderId="41" xfId="0" applyFill="1" applyBorder="1" applyAlignment="1">
      <alignment vertical="center" wrapText="1"/>
    </xf>
    <xf numFmtId="0" fontId="0" fillId="2" borderId="2" xfId="0" applyFill="1" applyBorder="1" applyAlignment="1" applyProtection="1">
      <alignment vertical="center"/>
      <protection locked="0"/>
    </xf>
    <xf numFmtId="0" fontId="0" fillId="2" borderId="2" xfId="0" applyFill="1" applyBorder="1" applyAlignment="1" applyProtection="1">
      <alignment vertical="center" wrapText="1"/>
      <protection locked="0"/>
    </xf>
    <xf numFmtId="0" fontId="0" fillId="5" borderId="7" xfId="0" applyFill="1" applyBorder="1" applyAlignment="1" applyProtection="1">
      <alignment vertical="center"/>
      <protection locked="0"/>
    </xf>
    <xf numFmtId="0" fontId="0" fillId="5" borderId="7"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9" xfId="0" applyFill="1" applyBorder="1" applyAlignment="1" applyProtection="1">
      <alignment vertical="center" wrapText="1"/>
      <protection locked="0"/>
    </xf>
    <xf numFmtId="0" fontId="0" fillId="2" borderId="7" xfId="0" applyFill="1" applyBorder="1" applyAlignment="1" applyProtection="1">
      <alignment vertical="center"/>
      <protection locked="0"/>
    </xf>
    <xf numFmtId="0" fontId="0" fillId="0" borderId="2" xfId="0" applyBorder="1" applyAlignment="1" applyProtection="1">
      <alignment vertical="center"/>
      <protection locked="0"/>
    </xf>
    <xf numFmtId="0" fontId="0" fillId="0" borderId="2" xfId="0" applyBorder="1" applyAlignment="1" applyProtection="1">
      <alignment vertical="center" wrapText="1"/>
      <protection locked="0"/>
    </xf>
    <xf numFmtId="0" fontId="0" fillId="8" borderId="1" xfId="0" applyFill="1" applyBorder="1" applyAlignment="1" applyProtection="1">
      <alignment vertical="center" wrapText="1"/>
      <protection locked="0"/>
    </xf>
    <xf numFmtId="0" fontId="0" fillId="8" borderId="1" xfId="0" applyFill="1" applyBorder="1" applyAlignment="1" applyProtection="1">
      <alignment vertical="center"/>
      <protection locked="0"/>
    </xf>
    <xf numFmtId="0" fontId="0" fillId="0" borderId="1" xfId="0" applyBorder="1" applyAlignment="1" applyProtection="1">
      <alignment vertical="center" wrapText="1"/>
      <protection locked="0"/>
    </xf>
    <xf numFmtId="3" fontId="0" fillId="8" borderId="1" xfId="0" applyNumberFormat="1" applyFill="1" applyBorder="1" applyAlignment="1" applyProtection="1">
      <alignment vertical="center"/>
      <protection locked="0"/>
    </xf>
    <xf numFmtId="3" fontId="0" fillId="8" borderId="1" xfId="0" applyNumberFormat="1" applyFill="1" applyBorder="1" applyAlignment="1" applyProtection="1">
      <alignment vertical="center" wrapText="1"/>
      <protection locked="0"/>
    </xf>
    <xf numFmtId="0" fontId="0" fillId="8" borderId="4" xfId="0" applyFill="1" applyBorder="1" applyAlignment="1" applyProtection="1">
      <alignment vertical="center"/>
      <protection locked="0"/>
    </xf>
    <xf numFmtId="6" fontId="0" fillId="0" borderId="1" xfId="0" applyNumberFormat="1" applyBorder="1" applyAlignment="1" applyProtection="1">
      <alignment vertical="center"/>
      <protection locked="0"/>
    </xf>
    <xf numFmtId="0" fontId="0" fillId="0" borderId="48" xfId="0" applyBorder="1"/>
    <xf numFmtId="0" fontId="0" fillId="0" borderId="0" xfId="0" applyAlignment="1">
      <alignment vertical="top"/>
    </xf>
    <xf numFmtId="0" fontId="0" fillId="0" borderId="51" xfId="0" applyBorder="1" applyAlignment="1">
      <alignment wrapText="1"/>
    </xf>
    <xf numFmtId="0" fontId="5" fillId="0" borderId="51" xfId="0" applyFont="1" applyBorder="1" applyAlignment="1">
      <alignment wrapText="1"/>
    </xf>
    <xf numFmtId="0" fontId="5" fillId="0" borderId="51" xfId="0" applyFont="1" applyBorder="1"/>
    <xf numFmtId="0" fontId="0" fillId="0" borderId="51" xfId="0" applyBorder="1" applyAlignment="1">
      <alignment vertical="center" wrapText="1"/>
    </xf>
    <xf numFmtId="0" fontId="5" fillId="5" borderId="51" xfId="0" applyFont="1" applyFill="1" applyBorder="1"/>
    <xf numFmtId="0" fontId="6" fillId="5" borderId="51" xfId="0" applyFont="1" applyFill="1" applyBorder="1" applyAlignment="1">
      <alignment wrapText="1"/>
    </xf>
    <xf numFmtId="0" fontId="0" fillId="5" borderId="51" xfId="0" applyFill="1" applyBorder="1"/>
    <xf numFmtId="0" fontId="5" fillId="5" borderId="51" xfId="0" applyFont="1" applyFill="1" applyBorder="1" applyAlignment="1">
      <alignment wrapText="1"/>
    </xf>
    <xf numFmtId="0" fontId="1" fillId="0" borderId="51" xfId="0" applyFont="1" applyBorder="1" applyAlignment="1">
      <alignment wrapText="1"/>
    </xf>
    <xf numFmtId="0" fontId="2" fillId="5" borderId="51" xfId="0" applyFont="1" applyFill="1" applyBorder="1" applyAlignment="1">
      <alignment vertical="center" wrapText="1"/>
    </xf>
    <xf numFmtId="0" fontId="5" fillId="5" borderId="51" xfId="0" applyFont="1" applyFill="1" applyBorder="1" applyAlignment="1">
      <alignment horizontal="left" vertical="center" wrapText="1"/>
    </xf>
    <xf numFmtId="0" fontId="0" fillId="5" borderId="51" xfId="0" applyFill="1" applyBorder="1" applyAlignment="1">
      <alignment wrapText="1"/>
    </xf>
    <xf numFmtId="0" fontId="4" fillId="0" borderId="51" xfId="0" applyFont="1" applyBorder="1" applyAlignment="1">
      <alignment vertical="center" wrapText="1"/>
    </xf>
    <xf numFmtId="0" fontId="0" fillId="2" borderId="51" xfId="0" applyFill="1" applyBorder="1" applyAlignment="1">
      <alignment wrapText="1"/>
    </xf>
    <xf numFmtId="0" fontId="2" fillId="7" borderId="11" xfId="0" applyFont="1" applyFill="1" applyBorder="1" applyAlignment="1">
      <alignment vertical="center"/>
    </xf>
    <xf numFmtId="0" fontId="2" fillId="7" borderId="0" xfId="0" applyFont="1" applyFill="1" applyAlignment="1">
      <alignment horizontal="left" vertical="top" wrapText="1"/>
    </xf>
    <xf numFmtId="0" fontId="2" fillId="7" borderId="52" xfId="0" applyFont="1" applyFill="1" applyBorder="1" applyAlignment="1">
      <alignment horizontal="left" vertical="top" wrapText="1"/>
    </xf>
    <xf numFmtId="0" fontId="2" fillId="7" borderId="55" xfId="0" applyFont="1" applyFill="1" applyBorder="1" applyAlignment="1">
      <alignment vertical="center"/>
    </xf>
    <xf numFmtId="0" fontId="2" fillId="7" borderId="55" xfId="0" applyFont="1" applyFill="1" applyBorder="1" applyAlignment="1">
      <alignment vertical="center" wrapText="1"/>
    </xf>
    <xf numFmtId="0" fontId="2" fillId="2" borderId="58" xfId="0" applyFont="1" applyFill="1" applyBorder="1" applyAlignment="1">
      <alignment horizontal="center" vertical="center" wrapText="1"/>
    </xf>
    <xf numFmtId="0" fontId="0" fillId="2" borderId="59" xfId="0" applyFill="1" applyBorder="1" applyAlignment="1">
      <alignment vertical="center"/>
    </xf>
    <xf numFmtId="2" fontId="11" fillId="3" borderId="11" xfId="0" applyNumberFormat="1" applyFont="1" applyFill="1" applyBorder="1" applyAlignment="1">
      <alignment horizontal="center" vertical="center"/>
    </xf>
    <xf numFmtId="0" fontId="2" fillId="4" borderId="6" xfId="0" applyFont="1" applyFill="1" applyBorder="1" applyAlignment="1">
      <alignment horizontal="center" vertical="center"/>
    </xf>
    <xf numFmtId="0" fontId="2" fillId="4" borderId="15" xfId="0" applyFont="1" applyFill="1" applyBorder="1" applyAlignment="1">
      <alignment horizontal="center" vertical="center" wrapText="1"/>
    </xf>
    <xf numFmtId="0" fontId="2" fillId="2" borderId="57" xfId="0" applyFont="1" applyFill="1" applyBorder="1" applyAlignment="1">
      <alignment horizontal="left" vertical="center" wrapText="1"/>
    </xf>
    <xf numFmtId="0" fontId="0" fillId="2" borderId="59" xfId="0" applyFill="1" applyBorder="1" applyAlignment="1" applyProtection="1">
      <alignment vertical="center"/>
      <protection locked="0"/>
    </xf>
    <xf numFmtId="0" fontId="2" fillId="2" borderId="51" xfId="0" applyFont="1" applyFill="1" applyBorder="1" applyAlignment="1">
      <alignment vertical="center" wrapText="1"/>
    </xf>
    <xf numFmtId="0" fontId="9" fillId="9" borderId="60" xfId="0" applyFont="1" applyFill="1" applyBorder="1" applyAlignment="1">
      <alignment vertical="center"/>
    </xf>
    <xf numFmtId="0" fontId="9" fillId="9" borderId="61" xfId="0" applyFont="1" applyFill="1" applyBorder="1" applyAlignment="1">
      <alignment vertical="center"/>
    </xf>
    <xf numFmtId="0" fontId="9" fillId="9" borderId="62" xfId="0" applyFont="1" applyFill="1" applyBorder="1" applyAlignment="1">
      <alignment vertical="center"/>
    </xf>
    <xf numFmtId="0" fontId="0" fillId="2" borderId="65" xfId="0" applyFill="1" applyBorder="1"/>
    <xf numFmtId="0" fontId="0" fillId="2" borderId="66" xfId="0" applyFill="1" applyBorder="1"/>
    <xf numFmtId="0" fontId="0" fillId="2" borderId="68" xfId="0" applyFill="1" applyBorder="1" applyAlignment="1">
      <alignment wrapText="1"/>
    </xf>
    <xf numFmtId="0" fontId="0" fillId="2" borderId="69" xfId="0" applyFill="1" applyBorder="1"/>
    <xf numFmtId="0" fontId="9" fillId="9" borderId="70" xfId="0" applyFont="1" applyFill="1" applyBorder="1" applyAlignment="1">
      <alignment vertical="center"/>
    </xf>
    <xf numFmtId="0" fontId="9" fillId="9" borderId="71" xfId="0" applyFont="1" applyFill="1" applyBorder="1" applyAlignment="1">
      <alignment horizontal="center" vertical="center"/>
    </xf>
    <xf numFmtId="0" fontId="9" fillId="9" borderId="72" xfId="0" applyFont="1" applyFill="1" applyBorder="1" applyAlignment="1">
      <alignment vertical="center"/>
    </xf>
    <xf numFmtId="0" fontId="9" fillId="9" borderId="73" xfId="0" applyFont="1" applyFill="1" applyBorder="1" applyAlignment="1">
      <alignment vertical="center"/>
    </xf>
    <xf numFmtId="0" fontId="0" fillId="2" borderId="76" xfId="0" applyFill="1" applyBorder="1" applyAlignment="1">
      <alignment horizontal="center" vertical="center"/>
    </xf>
    <xf numFmtId="0" fontId="0" fillId="2" borderId="77" xfId="0" applyFill="1" applyBorder="1" applyAlignment="1">
      <alignment horizontal="center" vertical="center"/>
    </xf>
    <xf numFmtId="0" fontId="0" fillId="5" borderId="76" xfId="0" applyFill="1" applyBorder="1" applyAlignment="1">
      <alignment horizontal="center" vertical="center"/>
    </xf>
    <xf numFmtId="0" fontId="0" fillId="2" borderId="88" xfId="0" applyFill="1" applyBorder="1" applyAlignment="1">
      <alignment horizontal="center" vertical="center"/>
    </xf>
    <xf numFmtId="0" fontId="0" fillId="2" borderId="87" xfId="0" applyFill="1" applyBorder="1" applyAlignment="1">
      <alignment vertical="center"/>
    </xf>
    <xf numFmtId="0" fontId="0" fillId="2" borderId="48" xfId="0" applyFill="1" applyBorder="1" applyAlignment="1">
      <alignment vertical="center"/>
    </xf>
    <xf numFmtId="0" fontId="15" fillId="0" borderId="0" xfId="0" applyFont="1" applyAlignment="1">
      <alignment horizontal="center" vertical="center"/>
    </xf>
    <xf numFmtId="0" fontId="0" fillId="5" borderId="90" xfId="0" applyFill="1" applyBorder="1"/>
    <xf numFmtId="0" fontId="0" fillId="5" borderId="91" xfId="0" applyFill="1" applyBorder="1"/>
    <xf numFmtId="0" fontId="14" fillId="5" borderId="89" xfId="0" applyFont="1" applyFill="1" applyBorder="1" applyAlignment="1">
      <alignment vertical="center"/>
    </xf>
    <xf numFmtId="0" fontId="11" fillId="6" borderId="33" xfId="0" applyFont="1" applyFill="1" applyBorder="1" applyAlignment="1">
      <alignment horizontal="center" vertical="center" textRotation="90"/>
    </xf>
    <xf numFmtId="0" fontId="11" fillId="6" borderId="38" xfId="0" applyFont="1" applyFill="1" applyBorder="1" applyAlignment="1">
      <alignment wrapText="1"/>
    </xf>
    <xf numFmtId="0" fontId="0" fillId="0" borderId="3" xfId="0" applyBorder="1" applyAlignment="1" applyProtection="1">
      <alignment vertical="center" wrapText="1"/>
      <protection locked="0"/>
    </xf>
    <xf numFmtId="0" fontId="0" fillId="8" borderId="8" xfId="0" applyFill="1" applyBorder="1" applyAlignment="1" applyProtection="1">
      <alignment vertical="center" wrapText="1"/>
      <protection locked="0"/>
    </xf>
    <xf numFmtId="0" fontId="0" fillId="0" borderId="8" xfId="0" applyBorder="1" applyAlignment="1" applyProtection="1">
      <alignment vertical="center" wrapText="1"/>
      <protection locked="0"/>
    </xf>
    <xf numFmtId="0" fontId="0" fillId="8" borderId="5" xfId="0" applyFill="1" applyBorder="1" applyAlignment="1" applyProtection="1">
      <alignment vertical="center" wrapText="1"/>
      <protection locked="0"/>
    </xf>
    <xf numFmtId="0" fontId="0" fillId="6" borderId="12" xfId="0" applyFill="1" applyBorder="1" applyAlignment="1">
      <alignment vertical="center" wrapText="1"/>
    </xf>
    <xf numFmtId="0" fontId="0" fillId="2" borderId="3" xfId="0" applyFill="1" applyBorder="1" applyAlignment="1" applyProtection="1">
      <alignment vertical="center" wrapText="1"/>
      <protection locked="0"/>
    </xf>
    <xf numFmtId="0" fontId="2" fillId="7" borderId="5" xfId="0" applyFont="1" applyFill="1" applyBorder="1" applyAlignment="1">
      <alignment vertical="center" wrapText="1"/>
    </xf>
    <xf numFmtId="0" fontId="0" fillId="5" borderId="9" xfId="0" applyFill="1" applyBorder="1" applyAlignment="1" applyProtection="1">
      <alignment vertical="center" wrapText="1"/>
      <protection locked="0"/>
    </xf>
    <xf numFmtId="0" fontId="2" fillId="7" borderId="56" xfId="0" applyFont="1" applyFill="1" applyBorder="1" applyAlignment="1">
      <alignment vertical="center" wrapText="1"/>
    </xf>
    <xf numFmtId="0" fontId="0" fillId="2" borderId="59" xfId="0" applyFill="1" applyBorder="1" applyAlignment="1" applyProtection="1">
      <alignment vertical="center" wrapText="1"/>
      <protection locked="0"/>
    </xf>
    <xf numFmtId="0" fontId="2" fillId="7" borderId="11" xfId="0" applyFont="1" applyFill="1" applyBorder="1" applyAlignment="1">
      <alignment vertical="center" wrapText="1"/>
    </xf>
    <xf numFmtId="0" fontId="2" fillId="6" borderId="30" xfId="0" applyFont="1" applyFill="1" applyBorder="1" applyAlignment="1">
      <alignment vertical="center" wrapText="1"/>
    </xf>
    <xf numFmtId="2" fontId="11" fillId="3" borderId="11" xfId="0" applyNumberFormat="1" applyFont="1" applyFill="1" applyBorder="1" applyAlignment="1">
      <alignment horizontal="center" vertical="center" wrapText="1"/>
    </xf>
    <xf numFmtId="0" fontId="2" fillId="4" borderId="10" xfId="0" applyFont="1" applyFill="1" applyBorder="1" applyAlignment="1">
      <alignment horizontal="center" vertical="center" wrapText="1"/>
    </xf>
    <xf numFmtId="0" fontId="0" fillId="6" borderId="30" xfId="0" applyFill="1" applyBorder="1" applyAlignment="1">
      <alignment wrapText="1"/>
    </xf>
    <xf numFmtId="3" fontId="0" fillId="8" borderId="8" xfId="0" applyNumberFormat="1" applyFill="1" applyBorder="1" applyAlignment="1" applyProtection="1">
      <alignment vertical="center" wrapText="1"/>
      <protection locked="0"/>
    </xf>
    <xf numFmtId="164" fontId="0" fillId="0" borderId="1" xfId="2" applyNumberFormat="1" applyFont="1" applyBorder="1" applyAlignment="1" applyProtection="1">
      <alignment vertical="center"/>
      <protection locked="0"/>
    </xf>
    <xf numFmtId="6" fontId="0" fillId="0" borderId="1" xfId="0" applyNumberFormat="1" applyBorder="1" applyAlignment="1" applyProtection="1">
      <alignment vertical="center" wrapText="1"/>
      <protection locked="0"/>
    </xf>
    <xf numFmtId="8" fontId="0" fillId="8" borderId="4" xfId="0" applyNumberFormat="1" applyFill="1" applyBorder="1" applyAlignment="1" applyProtection="1">
      <alignment vertical="center" wrapText="1"/>
      <protection locked="0"/>
    </xf>
    <xf numFmtId="8" fontId="0" fillId="8" borderId="4" xfId="0" applyNumberFormat="1" applyFill="1" applyBorder="1" applyAlignment="1" applyProtection="1">
      <alignment vertical="center"/>
      <protection locked="0"/>
    </xf>
    <xf numFmtId="0" fontId="13" fillId="0" borderId="0" xfId="0" applyFont="1" applyAlignment="1">
      <alignment horizontal="left" vertical="center"/>
    </xf>
    <xf numFmtId="0" fontId="2" fillId="6" borderId="28" xfId="0" applyFont="1" applyFill="1" applyBorder="1" applyAlignment="1">
      <alignment horizontal="center" vertical="center" wrapText="1"/>
    </xf>
    <xf numFmtId="0" fontId="2" fillId="6" borderId="31" xfId="0" applyFont="1" applyFill="1" applyBorder="1" applyAlignment="1">
      <alignment horizontal="center" vertical="center" wrapText="1"/>
    </xf>
    <xf numFmtId="0" fontId="2" fillId="6" borderId="27"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11" fillId="6" borderId="37" xfId="0" applyFont="1" applyFill="1" applyBorder="1" applyAlignment="1">
      <alignment horizontal="center" vertical="center" textRotation="90"/>
    </xf>
    <xf numFmtId="0" fontId="11" fillId="6" borderId="33" xfId="0" applyFont="1" applyFill="1" applyBorder="1" applyAlignment="1">
      <alignment horizontal="center" vertical="center" textRotation="90"/>
    </xf>
    <xf numFmtId="0" fontId="11" fillId="6" borderId="33" xfId="0" applyFont="1" applyFill="1" applyBorder="1" applyAlignment="1">
      <alignment horizontal="center" textRotation="90"/>
    </xf>
    <xf numFmtId="0" fontId="11" fillId="3" borderId="35"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6" borderId="32" xfId="0" applyFont="1" applyFill="1" applyBorder="1" applyAlignment="1">
      <alignment horizontal="center" vertical="center" wrapText="1"/>
    </xf>
    <xf numFmtId="0" fontId="2" fillId="7" borderId="25" xfId="0" applyFont="1" applyFill="1" applyBorder="1" applyAlignment="1">
      <alignment horizontal="left" vertical="center" wrapText="1"/>
    </xf>
    <xf numFmtId="0" fontId="2" fillId="7" borderId="16" xfId="0" applyFont="1" applyFill="1" applyBorder="1" applyAlignment="1">
      <alignment horizontal="left" vertical="center" wrapText="1"/>
    </xf>
    <xf numFmtId="0" fontId="2" fillId="7" borderId="53" xfId="0" applyFont="1" applyFill="1" applyBorder="1" applyAlignment="1">
      <alignment horizontal="left" vertical="top" wrapText="1"/>
    </xf>
    <xf numFmtId="0" fontId="2" fillId="7" borderId="54" xfId="0" applyFont="1" applyFill="1" applyBorder="1" applyAlignment="1">
      <alignment horizontal="left" vertical="top" wrapText="1"/>
    </xf>
    <xf numFmtId="0" fontId="2" fillId="8" borderId="18"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11" fillId="6" borderId="36" xfId="0" applyFont="1" applyFill="1" applyBorder="1" applyAlignment="1">
      <alignment horizontal="center" vertical="center"/>
    </xf>
    <xf numFmtId="0" fontId="11" fillId="6" borderId="21" xfId="0" applyFont="1" applyFill="1" applyBorder="1" applyAlignment="1">
      <alignment horizontal="center" vertical="center"/>
    </xf>
    <xf numFmtId="0" fontId="2" fillId="8" borderId="20" xfId="0" applyFont="1" applyFill="1" applyBorder="1" applyAlignment="1">
      <alignment horizontal="left" vertical="center" wrapText="1"/>
    </xf>
    <xf numFmtId="0" fontId="2" fillId="8" borderId="16" xfId="0" applyFont="1" applyFill="1" applyBorder="1" applyAlignment="1">
      <alignment horizontal="left" vertical="center" wrapText="1"/>
    </xf>
    <xf numFmtId="0" fontId="2" fillId="0" borderId="18" xfId="0" applyFont="1" applyBorder="1" applyAlignment="1">
      <alignment horizontal="left" vertical="center" wrapText="1"/>
    </xf>
    <xf numFmtId="0" fontId="2" fillId="0" borderId="14" xfId="0" applyFont="1" applyBorder="1" applyAlignment="1">
      <alignment horizontal="left" vertical="center" wrapText="1"/>
    </xf>
    <xf numFmtId="0" fontId="8" fillId="5" borderId="64" xfId="1" applyFill="1" applyBorder="1" applyAlignment="1">
      <alignment horizontal="left" vertical="center" wrapText="1"/>
    </xf>
    <xf numFmtId="0" fontId="0" fillId="0" borderId="51" xfId="0" applyBorder="1" applyAlignment="1">
      <alignment horizontal="left" vertical="center" wrapText="1"/>
    </xf>
    <xf numFmtId="0" fontId="0" fillId="5" borderId="64" xfId="0" applyFill="1" applyBorder="1" applyAlignment="1">
      <alignment horizontal="left" vertical="center" wrapText="1"/>
    </xf>
    <xf numFmtId="0" fontId="0" fillId="0" borderId="64" xfId="0" applyBorder="1" applyAlignment="1">
      <alignment horizontal="center"/>
    </xf>
    <xf numFmtId="0" fontId="4" fillId="0" borderId="63" xfId="0" applyFont="1" applyBorder="1" applyAlignment="1">
      <alignment horizontal="center" vertical="center" wrapText="1"/>
    </xf>
    <xf numFmtId="0" fontId="2" fillId="5" borderId="51" xfId="0" applyFont="1" applyFill="1" applyBorder="1" applyAlignment="1">
      <alignment horizontal="left" vertical="center" wrapText="1"/>
    </xf>
    <xf numFmtId="0" fontId="2" fillId="0" borderId="51" xfId="0" applyFont="1" applyBorder="1" applyAlignment="1">
      <alignment horizontal="left" wrapText="1"/>
    </xf>
    <xf numFmtId="0" fontId="2" fillId="0" borderId="51" xfId="0" applyFont="1" applyBorder="1" applyAlignment="1">
      <alignment horizontal="left" vertical="center" wrapText="1"/>
    </xf>
    <xf numFmtId="0" fontId="2" fillId="5" borderId="63" xfId="0" applyFont="1" applyFill="1" applyBorder="1" applyAlignment="1">
      <alignment horizontal="center" vertical="center" wrapText="1"/>
    </xf>
    <xf numFmtId="0" fontId="2" fillId="0" borderId="63" xfId="0" applyFont="1" applyBorder="1" applyAlignment="1">
      <alignment horizontal="center" vertical="center" wrapText="1"/>
    </xf>
    <xf numFmtId="0" fontId="0" fillId="2" borderId="51" xfId="0" applyFill="1" applyBorder="1" applyAlignment="1">
      <alignment horizontal="left" vertical="center"/>
    </xf>
    <xf numFmtId="0" fontId="0" fillId="2" borderId="68" xfId="0" applyFill="1" applyBorder="1" applyAlignment="1">
      <alignment horizontal="left" vertical="center"/>
    </xf>
    <xf numFmtId="0" fontId="2" fillId="0" borderId="63" xfId="0" applyFont="1" applyBorder="1" applyAlignment="1">
      <alignment horizontal="center" vertical="center"/>
    </xf>
    <xf numFmtId="0" fontId="2" fillId="0" borderId="67" xfId="0" applyFont="1" applyBorder="1" applyAlignment="1">
      <alignment horizontal="center" vertical="center"/>
    </xf>
    <xf numFmtId="0" fontId="2" fillId="5" borderId="63" xfId="0" applyFont="1" applyFill="1" applyBorder="1" applyAlignment="1">
      <alignment horizontal="center" vertical="center"/>
    </xf>
    <xf numFmtId="0" fontId="5" fillId="2" borderId="45" xfId="0" applyFont="1" applyFill="1" applyBorder="1" applyAlignment="1">
      <alignment horizontal="left" vertical="center" wrapText="1"/>
    </xf>
    <xf numFmtId="0" fontId="5" fillId="2" borderId="75" xfId="0" applyFont="1" applyFill="1" applyBorder="1" applyAlignment="1">
      <alignment horizontal="left" vertical="center" wrapText="1"/>
    </xf>
    <xf numFmtId="0" fontId="0" fillId="5" borderId="46" xfId="0" applyFill="1" applyBorder="1" applyAlignment="1">
      <alignment horizontal="left" vertical="center" wrapText="1"/>
    </xf>
    <xf numFmtId="0" fontId="0" fillId="5" borderId="78" xfId="0" applyFill="1" applyBorder="1" applyAlignment="1">
      <alignment horizontal="left" vertical="center" wrapText="1"/>
    </xf>
    <xf numFmtId="0" fontId="0" fillId="2" borderId="45" xfId="0" applyFill="1" applyBorder="1" applyAlignment="1">
      <alignment horizontal="left" wrapText="1"/>
    </xf>
    <xf numFmtId="0" fontId="0" fillId="2" borderId="75" xfId="0" applyFill="1" applyBorder="1" applyAlignment="1">
      <alignment horizontal="left" wrapText="1"/>
    </xf>
    <xf numFmtId="0" fontId="5" fillId="5" borderId="45" xfId="0" applyFont="1" applyFill="1" applyBorder="1" applyAlignment="1">
      <alignment horizontal="left" vertical="center" wrapText="1"/>
    </xf>
    <xf numFmtId="0" fontId="12" fillId="5" borderId="75" xfId="0" applyFont="1" applyFill="1" applyBorder="1" applyAlignment="1">
      <alignment horizontal="left" vertical="center" wrapText="1"/>
    </xf>
    <xf numFmtId="0" fontId="0" fillId="2" borderId="45" xfId="0" applyFill="1" applyBorder="1" applyAlignment="1">
      <alignment horizontal="left" vertical="center" wrapText="1"/>
    </xf>
    <xf numFmtId="0" fontId="0" fillId="2" borderId="75" xfId="0" applyFill="1" applyBorder="1" applyAlignment="1">
      <alignment horizontal="left" vertical="center" wrapText="1"/>
    </xf>
    <xf numFmtId="0" fontId="4" fillId="0" borderId="74" xfId="0" applyFont="1" applyBorder="1" applyAlignment="1">
      <alignment horizontal="center" vertical="center" wrapText="1"/>
    </xf>
    <xf numFmtId="0" fontId="0" fillId="0" borderId="39" xfId="0" applyBorder="1" applyAlignment="1" applyProtection="1">
      <alignment horizontal="center" vertical="center"/>
      <protection locked="0"/>
    </xf>
    <xf numFmtId="0" fontId="2" fillId="5" borderId="74" xfId="0" applyFont="1" applyFill="1" applyBorder="1" applyAlignment="1">
      <alignment horizontal="center" vertical="center"/>
    </xf>
    <xf numFmtId="0" fontId="2" fillId="0" borderId="74" xfId="0" applyFont="1" applyBorder="1" applyAlignment="1">
      <alignment horizontal="center" vertical="center" wrapText="1"/>
    </xf>
    <xf numFmtId="0" fontId="2" fillId="0" borderId="80" xfId="0" applyFont="1" applyBorder="1" applyAlignment="1">
      <alignment horizontal="center" vertical="center" wrapText="1"/>
    </xf>
    <xf numFmtId="0" fontId="0" fillId="0" borderId="49" xfId="0" applyBorder="1" applyAlignment="1" applyProtection="1">
      <alignment horizontal="center" vertical="center"/>
      <protection locked="0"/>
    </xf>
    <xf numFmtId="0" fontId="0" fillId="5" borderId="40" xfId="0" applyFill="1" applyBorder="1" applyAlignment="1" applyProtection="1">
      <alignment horizontal="center" vertical="center"/>
      <protection locked="0"/>
    </xf>
    <xf numFmtId="0" fontId="2" fillId="5" borderId="79" xfId="0" applyFont="1" applyFill="1" applyBorder="1" applyAlignment="1">
      <alignment horizontal="center" vertical="center" wrapText="1"/>
    </xf>
    <xf numFmtId="0" fontId="0" fillId="2" borderId="50" xfId="0" applyFill="1" applyBorder="1" applyAlignment="1">
      <alignment horizontal="left" vertical="center"/>
    </xf>
    <xf numFmtId="0" fontId="0" fillId="2" borderId="83" xfId="0" applyFill="1" applyBorder="1" applyAlignment="1">
      <alignment horizontal="left" vertical="center"/>
    </xf>
    <xf numFmtId="0" fontId="2" fillId="0" borderId="82" xfId="0" applyFont="1" applyBorder="1" applyAlignment="1">
      <alignment horizontal="center" vertical="center"/>
    </xf>
    <xf numFmtId="0" fontId="2" fillId="0" borderId="84" xfId="0" applyFont="1" applyBorder="1" applyAlignment="1">
      <alignment horizontal="center" vertical="center"/>
    </xf>
    <xf numFmtId="0" fontId="2" fillId="0" borderId="85" xfId="0" applyFont="1" applyBorder="1" applyAlignment="1">
      <alignment horizontal="center" vertical="center"/>
    </xf>
    <xf numFmtId="0" fontId="0" fillId="0" borderId="47"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86" xfId="0" applyBorder="1" applyAlignment="1" applyProtection="1">
      <alignment horizontal="center" vertical="center"/>
      <protection locked="0"/>
    </xf>
    <xf numFmtId="0" fontId="0" fillId="5" borderId="39" xfId="0" applyFill="1" applyBorder="1" applyAlignment="1" applyProtection="1">
      <alignment horizontal="center" vertical="center"/>
      <protection locked="0"/>
    </xf>
    <xf numFmtId="0" fontId="0" fillId="5" borderId="42" xfId="0" applyFill="1" applyBorder="1" applyAlignment="1" applyProtection="1">
      <alignment horizontal="center" vertical="center"/>
      <protection locked="0"/>
    </xf>
    <xf numFmtId="0" fontId="0" fillId="5" borderId="43" xfId="0" applyFill="1" applyBorder="1" applyAlignment="1" applyProtection="1">
      <alignment horizontal="center" vertical="center"/>
      <protection locked="0"/>
    </xf>
    <xf numFmtId="0" fontId="2" fillId="5" borderId="81" xfId="0" applyFont="1" applyFill="1" applyBorder="1" applyAlignment="1">
      <alignment horizontal="center" vertical="center" wrapText="1"/>
    </xf>
    <xf numFmtId="0" fontId="0" fillId="5" borderId="41" xfId="0" applyFill="1" applyBorder="1" applyAlignment="1">
      <alignment horizontal="left" vertical="center" wrapText="1"/>
    </xf>
    <xf numFmtId="0" fontId="0" fillId="5" borderId="76" xfId="0" applyFill="1" applyBorder="1" applyAlignment="1">
      <alignment horizontal="left" vertical="center" wrapText="1"/>
    </xf>
  </cellXfs>
  <cellStyles count="3">
    <cellStyle name="Currency" xfId="2" builtinId="4"/>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hyperlink" Target="https://tapin.waternow.org/resources/turf-transformations-achieve-multiple-benefits/" TargetMode="External"/><Relationship Id="rId1" Type="http://schemas.openxmlformats.org/officeDocument/2006/relationships/hyperlink" Target="https://matrixgardens.com/firewise-landscaping/?gad_source=1&amp;gad_campaignid=23446894315&amp;gbraid=0AAAAApdOT3gnb1AF9V0M6fY0X8A9VJRZt&amp;gclid=Cj0KCQjwgr_NBhDFARIsAHiUWr4xE9E5IT-PGG85ul79trov2hYLLBvmW7zywpfeI16VK5Vzet8qdeAaAvJpEALw_wc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2:C13"/>
  <sheetViews>
    <sheetView topLeftCell="A2" zoomScale="120" zoomScaleNormal="120" workbookViewId="0">
      <selection activeCell="B20" sqref="B20"/>
    </sheetView>
  </sheetViews>
  <sheetFormatPr baseColWidth="10" defaultColWidth="8.83203125" defaultRowHeight="15" x14ac:dyDescent="0.2"/>
  <cols>
    <col min="2" max="2" width="201.5" customWidth="1"/>
  </cols>
  <sheetData>
    <row r="2" spans="1:3" ht="53" customHeight="1" x14ac:dyDescent="0.2">
      <c r="B2" t="e" vm="1">
        <v>#VALUE!</v>
      </c>
    </row>
    <row r="4" spans="1:3" ht="37" customHeight="1" x14ac:dyDescent="0.2">
      <c r="A4" s="8"/>
      <c r="B4" s="101" t="s">
        <v>128</v>
      </c>
    </row>
    <row r="5" spans="1:3" ht="23" customHeight="1" x14ac:dyDescent="0.2">
      <c r="A5" s="8"/>
      <c r="B5" s="104" t="s">
        <v>0</v>
      </c>
      <c r="C5" s="3"/>
    </row>
    <row r="6" spans="1:3" x14ac:dyDescent="0.2">
      <c r="B6" s="102" t="s">
        <v>1</v>
      </c>
    </row>
    <row r="7" spans="1:3" x14ac:dyDescent="0.2">
      <c r="B7" s="102" t="s">
        <v>2</v>
      </c>
    </row>
    <row r="8" spans="1:3" x14ac:dyDescent="0.2">
      <c r="B8" s="102" t="s">
        <v>3</v>
      </c>
    </row>
    <row r="9" spans="1:3" x14ac:dyDescent="0.2">
      <c r="B9" s="102" t="s">
        <v>4</v>
      </c>
    </row>
    <row r="10" spans="1:3" x14ac:dyDescent="0.2">
      <c r="B10" s="102" t="s">
        <v>5</v>
      </c>
    </row>
    <row r="11" spans="1:3" x14ac:dyDescent="0.2">
      <c r="B11" s="102" t="s">
        <v>6</v>
      </c>
    </row>
    <row r="12" spans="1:3" x14ac:dyDescent="0.2">
      <c r="B12" s="102" t="s">
        <v>7</v>
      </c>
    </row>
    <row r="13" spans="1:3" x14ac:dyDescent="0.2">
      <c r="B13" s="10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72AA9-B3D0-4FA5-852B-3B94127E6B9C}">
  <sheetPr>
    <tabColor rgb="FF92D050"/>
  </sheetPr>
  <dimension ref="A1:M30"/>
  <sheetViews>
    <sheetView zoomScale="110" zoomScaleNormal="110" workbookViewId="0">
      <pane xSplit="3" ySplit="4" topLeftCell="D19" activePane="bottomRight" state="frozen"/>
      <selection pane="topRight" activeCell="D1" sqref="D1"/>
      <selection pane="bottomLeft" activeCell="A5" sqref="A5"/>
      <selection pane="bottomRight" activeCell="H13" sqref="H13"/>
    </sheetView>
  </sheetViews>
  <sheetFormatPr baseColWidth="10" defaultColWidth="11.5" defaultRowHeight="15" x14ac:dyDescent="0.2"/>
  <cols>
    <col min="2" max="2" width="29.5" style="7" customWidth="1"/>
    <col min="3" max="3" width="5.6640625" style="7" customWidth="1"/>
    <col min="4" max="4" width="25.6640625" customWidth="1"/>
    <col min="5" max="5" width="25.6640625" style="2" customWidth="1"/>
    <col min="6" max="6" width="35.33203125" customWidth="1"/>
    <col min="7" max="12" width="25.6640625" customWidth="1"/>
    <col min="13" max="13" width="25.6640625" style="2" customWidth="1"/>
    <col min="14" max="14" width="19.6640625" customWidth="1"/>
    <col min="15" max="15" width="9.1640625"/>
    <col min="16" max="16" width="19.83203125" customWidth="1"/>
  </cols>
  <sheetData>
    <row r="1" spans="1:13" ht="27.75" customHeight="1" x14ac:dyDescent="0.2">
      <c r="A1" s="127" t="s">
        <v>8</v>
      </c>
      <c r="B1" s="127"/>
      <c r="C1" s="6"/>
    </row>
    <row r="2" spans="1:13" ht="16" x14ac:dyDescent="0.2">
      <c r="B2" s="6"/>
      <c r="C2" s="6"/>
    </row>
    <row r="3" spans="1:13" ht="17" thickBot="1" x14ac:dyDescent="0.25">
      <c r="A3" s="23"/>
      <c r="B3" s="149"/>
      <c r="C3" s="150"/>
      <c r="D3" s="24" t="s">
        <v>129</v>
      </c>
      <c r="E3" s="31" t="s">
        <v>130</v>
      </c>
      <c r="F3" s="25" t="s">
        <v>131</v>
      </c>
      <c r="G3" s="25" t="s">
        <v>9</v>
      </c>
      <c r="H3" s="25" t="s">
        <v>10</v>
      </c>
      <c r="I3" s="25" t="s">
        <v>11</v>
      </c>
      <c r="J3" s="25" t="s">
        <v>12</v>
      </c>
      <c r="K3" s="25" t="s">
        <v>13</v>
      </c>
      <c r="L3" s="25" t="s">
        <v>14</v>
      </c>
      <c r="M3" s="106" t="s">
        <v>15</v>
      </c>
    </row>
    <row r="4" spans="1:13" ht="16" x14ac:dyDescent="0.2">
      <c r="A4" s="132" t="s">
        <v>16</v>
      </c>
      <c r="B4" s="147" t="s">
        <v>17</v>
      </c>
      <c r="C4" s="148"/>
      <c r="D4" s="46" t="s">
        <v>122</v>
      </c>
      <c r="E4" s="47" t="s">
        <v>120</v>
      </c>
      <c r="F4" s="46" t="s">
        <v>121</v>
      </c>
      <c r="G4" s="47"/>
      <c r="H4" s="46"/>
      <c r="I4" s="46"/>
      <c r="J4" s="47"/>
      <c r="K4" s="47"/>
      <c r="L4" s="47"/>
      <c r="M4" s="107"/>
    </row>
    <row r="5" spans="1:13" ht="32" x14ac:dyDescent="0.2">
      <c r="A5" s="132"/>
      <c r="B5" s="143" t="s">
        <v>18</v>
      </c>
      <c r="C5" s="144"/>
      <c r="D5" s="48" t="s">
        <v>19</v>
      </c>
      <c r="E5" s="48" t="s">
        <v>20</v>
      </c>
      <c r="F5" s="48" t="s">
        <v>132</v>
      </c>
      <c r="G5" s="48"/>
      <c r="H5" s="48"/>
      <c r="I5" s="48"/>
      <c r="J5" s="48"/>
      <c r="K5" s="48"/>
      <c r="L5" s="48"/>
      <c r="M5" s="108"/>
    </row>
    <row r="6" spans="1:13" ht="32" x14ac:dyDescent="0.2">
      <c r="A6" s="132"/>
      <c r="B6" s="145" t="s">
        <v>21</v>
      </c>
      <c r="C6" s="146"/>
      <c r="D6" s="50" t="s">
        <v>123</v>
      </c>
      <c r="E6" s="50" t="s">
        <v>22</v>
      </c>
      <c r="F6" s="50" t="s">
        <v>124</v>
      </c>
      <c r="G6" s="50"/>
      <c r="H6" s="50"/>
      <c r="I6" s="50"/>
      <c r="J6" s="50"/>
      <c r="K6" s="50"/>
      <c r="L6" s="50"/>
      <c r="M6" s="109"/>
    </row>
    <row r="7" spans="1:13" ht="64" hidden="1" customHeight="1" x14ac:dyDescent="0.2">
      <c r="A7" s="132"/>
      <c r="B7" s="143" t="s">
        <v>23</v>
      </c>
      <c r="C7" s="144"/>
      <c r="D7" s="48"/>
      <c r="E7" s="48"/>
      <c r="F7" s="48"/>
      <c r="G7" s="48" t="s">
        <v>127</v>
      </c>
      <c r="H7" s="48"/>
      <c r="I7" s="48"/>
      <c r="J7" s="48"/>
      <c r="K7" s="48"/>
      <c r="L7" s="49"/>
      <c r="M7" s="108"/>
    </row>
    <row r="8" spans="1:13" ht="64" customHeight="1" x14ac:dyDescent="0.2">
      <c r="A8" s="132"/>
      <c r="B8" s="153" t="s">
        <v>24</v>
      </c>
      <c r="C8" s="154"/>
      <c r="D8" s="50" t="s">
        <v>125</v>
      </c>
      <c r="E8" s="50" t="s">
        <v>126</v>
      </c>
      <c r="F8" s="50" t="s">
        <v>126</v>
      </c>
      <c r="G8" s="50"/>
      <c r="H8" s="50"/>
      <c r="I8" s="50"/>
      <c r="J8" s="50"/>
      <c r="K8" s="50"/>
      <c r="L8" s="50"/>
      <c r="M8" s="109"/>
    </row>
    <row r="9" spans="1:13" x14ac:dyDescent="0.2">
      <c r="A9" s="132"/>
      <c r="B9" s="143" t="s">
        <v>25</v>
      </c>
      <c r="C9" s="144"/>
      <c r="D9" s="51">
        <v>15391</v>
      </c>
      <c r="E9" s="52">
        <v>12592</v>
      </c>
      <c r="F9" s="51">
        <v>14597</v>
      </c>
      <c r="G9" s="51">
        <v>13150</v>
      </c>
      <c r="H9" s="51"/>
      <c r="I9" s="51"/>
      <c r="J9" s="51"/>
      <c r="K9" s="51"/>
      <c r="L9" s="51"/>
      <c r="M9" s="122"/>
    </row>
    <row r="10" spans="1:13" x14ac:dyDescent="0.2">
      <c r="A10" s="132"/>
      <c r="B10" s="145" t="s">
        <v>26</v>
      </c>
      <c r="C10" s="146"/>
      <c r="D10" s="54">
        <v>180000</v>
      </c>
      <c r="E10" s="124">
        <v>110000</v>
      </c>
      <c r="F10" s="54">
        <v>250000</v>
      </c>
      <c r="G10" s="123">
        <v>225000</v>
      </c>
      <c r="H10" s="123"/>
      <c r="I10" s="123"/>
      <c r="J10" s="123"/>
      <c r="K10" s="123"/>
      <c r="L10" s="123"/>
      <c r="M10" s="109"/>
    </row>
    <row r="11" spans="1:13" ht="16" hidden="1" thickBot="1" x14ac:dyDescent="0.25">
      <c r="A11" s="132"/>
      <c r="B11" s="151" t="s">
        <v>27</v>
      </c>
      <c r="C11" s="152"/>
      <c r="D11" s="126">
        <f>D9/D10</f>
        <v>8.5505555555555557E-2</v>
      </c>
      <c r="E11" s="125">
        <f>E9/E10</f>
        <v>0.11447272727272727</v>
      </c>
      <c r="F11" s="126">
        <f>F9/F10</f>
        <v>5.8388000000000002E-2</v>
      </c>
      <c r="G11" s="53"/>
      <c r="H11" s="53"/>
      <c r="I11" s="53"/>
      <c r="J11" s="53"/>
      <c r="K11" s="53"/>
      <c r="L11" s="53"/>
      <c r="M11" s="110"/>
    </row>
    <row r="12" spans="1:13" ht="3.75" customHeight="1" thickBot="1" x14ac:dyDescent="0.25">
      <c r="A12" s="20"/>
      <c r="B12" s="130"/>
      <c r="C12" s="131"/>
      <c r="D12" s="13"/>
      <c r="E12" s="32"/>
      <c r="F12" s="13"/>
      <c r="G12" s="13"/>
      <c r="H12" s="13"/>
      <c r="I12" s="13"/>
      <c r="J12" s="13"/>
      <c r="K12" s="13"/>
      <c r="L12" s="13"/>
      <c r="M12" s="111"/>
    </row>
    <row r="13" spans="1:13" ht="80" x14ac:dyDescent="0.2">
      <c r="A13" s="133" t="s">
        <v>28</v>
      </c>
      <c r="B13" s="10" t="str">
        <f>'Tool Inputs'!C2</f>
        <v xml:space="preserve">How much will the project improve irrigation system efficiency and reduce water waste, overspray, runoff, and potential damage to nearby infrastructure? </v>
      </c>
      <c r="C13" s="17">
        <f>'Tool Inputs'!B2</f>
        <v>5</v>
      </c>
      <c r="D13" s="39" t="s">
        <v>29</v>
      </c>
      <c r="E13" s="40" t="s">
        <v>29</v>
      </c>
      <c r="F13" s="39" t="s">
        <v>29</v>
      </c>
      <c r="G13" s="39"/>
      <c r="H13" s="39"/>
      <c r="I13" s="39"/>
      <c r="J13" s="39"/>
      <c r="K13" s="39"/>
      <c r="L13" s="39"/>
      <c r="M13" s="112"/>
    </row>
    <row r="14" spans="1:13" s="3" customFormat="1" ht="16" x14ac:dyDescent="0.2">
      <c r="A14" s="133"/>
      <c r="B14" s="139" t="s">
        <v>32</v>
      </c>
      <c r="C14" s="140"/>
      <c r="D14" s="14">
        <f>_xlfn.XLOOKUP(D13,'Tool Inputs'!$C$3:$C$7,'Tool Inputs'!$D$3:$D$7, "Select Answer")</f>
        <v>5</v>
      </c>
      <c r="E14" s="33">
        <f>_xlfn.XLOOKUP(E13,'Tool Inputs'!$C$3:$C$7,'Tool Inputs'!$D$3:$D$7, "Select Answer")</f>
        <v>5</v>
      </c>
      <c r="F14" s="14">
        <f>_xlfn.XLOOKUP(F13,'Tool Inputs'!$C$3:$C$7,'Tool Inputs'!$D$3:$D$7, "Select Answer")</f>
        <v>5</v>
      </c>
      <c r="G14" s="14" t="str">
        <f>_xlfn.XLOOKUP(G13,'Tool Inputs'!$C$3:$C$7,'Tool Inputs'!$D$3:$D$7, "Select Answer")</f>
        <v>Select Answer</v>
      </c>
      <c r="H14" s="14" t="str">
        <f>_xlfn.XLOOKUP(H13,'Tool Inputs'!$C$3:$C$7,'Tool Inputs'!$D$3:$D$7, "Select Answer")</f>
        <v>Select Answer</v>
      </c>
      <c r="I14" s="14" t="str">
        <f>_xlfn.XLOOKUP(I13,'Tool Inputs'!$C$3:$C$7,'Tool Inputs'!$D$3:$D$7, "Select Answer")</f>
        <v>Select Answer</v>
      </c>
      <c r="J14" s="14" t="str">
        <f>_xlfn.XLOOKUP(J13,'Tool Inputs'!$C$3:$C$7,'Tool Inputs'!$D$3:$D$7, "Select Answer")</f>
        <v>Select Answer</v>
      </c>
      <c r="K14" s="14" t="str">
        <f>_xlfn.XLOOKUP(K13,'Tool Inputs'!$C$3:$C$7,'Tool Inputs'!$D$3:$D$7, "Select Answer")</f>
        <v>Select Answer</v>
      </c>
      <c r="L14" s="14" t="str">
        <f>_xlfn.XLOOKUP(L13,'Tool Inputs'!$C$3:$C$7,'Tool Inputs'!$D$3:$D$7, "Select Answer")</f>
        <v>Select Answer</v>
      </c>
      <c r="M14" s="113" t="str">
        <f>_xlfn.XLOOKUP(M13,'Tool Inputs'!$C$3:$C$7,'Tool Inputs'!$D$3:$D$7, "Select Answer")</f>
        <v>Select Answer</v>
      </c>
    </row>
    <row r="15" spans="1:13" ht="48" x14ac:dyDescent="0.2">
      <c r="A15" s="133"/>
      <c r="B15" s="11" t="str">
        <f>'Tool Inputs'!C8</f>
        <v>How much water will the replacement landscaping save compared to cool-season turfgrass?</v>
      </c>
      <c r="C15" s="15">
        <f>'Tool Inputs'!B8</f>
        <v>10</v>
      </c>
      <c r="D15" s="41" t="s">
        <v>33</v>
      </c>
      <c r="E15" s="42" t="s">
        <v>33</v>
      </c>
      <c r="F15" s="41" t="s">
        <v>33</v>
      </c>
      <c r="G15" s="41"/>
      <c r="H15" s="41"/>
      <c r="I15" s="41"/>
      <c r="J15" s="41"/>
      <c r="K15" s="41"/>
      <c r="L15" s="41"/>
      <c r="M15" s="114"/>
    </row>
    <row r="16" spans="1:13" s="3" customFormat="1" ht="16" x14ac:dyDescent="0.2">
      <c r="A16" s="133"/>
      <c r="B16" s="139" t="s">
        <v>37</v>
      </c>
      <c r="C16" s="140"/>
      <c r="D16" s="14">
        <f>_xlfn.XLOOKUP(D15,'Tool Inputs'!$C$9:$C$13,'Tool Inputs'!$D$9:$D$13, "Select Answer")</f>
        <v>4</v>
      </c>
      <c r="E16" s="33">
        <f>_xlfn.XLOOKUP(E15,'Tool Inputs'!$C$9:$C$13,'Tool Inputs'!$D$9:$D$13, "Select Answer")</f>
        <v>4</v>
      </c>
      <c r="F16" s="14">
        <f>_xlfn.XLOOKUP(F15,'Tool Inputs'!$C$9:$C$13,'Tool Inputs'!$D$9:$D$13, "Select Answer")</f>
        <v>4</v>
      </c>
      <c r="G16" s="14" t="str">
        <f>_xlfn.XLOOKUP(G15,'Tool Inputs'!$C$9:$C$13,'Tool Inputs'!$D$9:$D$13, "Select Answer")</f>
        <v>Select Answer</v>
      </c>
      <c r="H16" s="14" t="str">
        <f>_xlfn.XLOOKUP(H15,'Tool Inputs'!$C$9:$C$13,'Tool Inputs'!$D$9:$D$13, "Select Answer")</f>
        <v>Select Answer</v>
      </c>
      <c r="I16" s="14" t="str">
        <f>_xlfn.XLOOKUP(I15,'Tool Inputs'!$C$9:$C$13,'Tool Inputs'!$D$9:$D$13, "Select Answer")</f>
        <v>Select Answer</v>
      </c>
      <c r="J16" s="14" t="str">
        <f>_xlfn.XLOOKUP(J15,'Tool Inputs'!$C$9:$C$13,'Tool Inputs'!$D$9:$D$13, "Select Answer")</f>
        <v>Select Answer</v>
      </c>
      <c r="K16" s="14" t="str">
        <f>_xlfn.XLOOKUP(K15,'Tool Inputs'!$C$9:$C$13,'Tool Inputs'!$D$9:$D$13, "Select Answer")</f>
        <v>Select Answer</v>
      </c>
      <c r="L16" s="14" t="str">
        <f>_xlfn.XLOOKUP(L15,'Tool Inputs'!$C$9:$C$13,'Tool Inputs'!$D$9:$D$13, "Select Answer")</f>
        <v>Select Answer</v>
      </c>
      <c r="M16" s="113" t="str">
        <f>_xlfn.XLOOKUP(M15,'Tool Inputs'!$C$9:$C$13,'Tool Inputs'!$D$9:$D$13, "Select Answer")</f>
        <v>Select Answer</v>
      </c>
    </row>
    <row r="17" spans="1:13" ht="64" x14ac:dyDescent="0.2">
      <c r="A17" s="133"/>
      <c r="B17" s="12" t="str">
        <f>'Tool Inputs'!C14</f>
        <v>Is the project replacing turf that is unused or only minimally used for recreation or other functional purposes?</v>
      </c>
      <c r="C17" s="16">
        <f>'Tool Inputs'!B14</f>
        <v>8</v>
      </c>
      <c r="D17" s="45" t="s">
        <v>38</v>
      </c>
      <c r="E17" s="43" t="s">
        <v>38</v>
      </c>
      <c r="F17" s="45" t="s">
        <v>39</v>
      </c>
      <c r="G17" s="45"/>
      <c r="H17" s="45"/>
      <c r="I17" s="45"/>
      <c r="J17" s="45"/>
      <c r="K17" s="45"/>
      <c r="L17" s="45"/>
      <c r="M17" s="44"/>
    </row>
    <row r="18" spans="1:13" s="3" customFormat="1" ht="16" x14ac:dyDescent="0.2">
      <c r="A18" s="133"/>
      <c r="B18" s="139" t="s">
        <v>40</v>
      </c>
      <c r="C18" s="140"/>
      <c r="D18" s="14">
        <f>_xlfn.XLOOKUP(D17,'Tool Inputs'!$C$15:$C$17,'Tool Inputs'!$D$15:$D$17, "Select Answer")</f>
        <v>5</v>
      </c>
      <c r="E18" s="33">
        <f>_xlfn.XLOOKUP(E17,'Tool Inputs'!$C$15:$C$17,'Tool Inputs'!$D$15:$D$17, "Select Answer")</f>
        <v>5</v>
      </c>
      <c r="F18" s="14">
        <f>_xlfn.XLOOKUP(F17,'Tool Inputs'!$C$15:$C$17,'Tool Inputs'!$D$15:$D$17, "Select Answer")</f>
        <v>3</v>
      </c>
      <c r="G18" s="14" t="str">
        <f>_xlfn.XLOOKUP(G17,'Tool Inputs'!$C$15:$C$17,'Tool Inputs'!$D$15:$D$17, "Select Answer")</f>
        <v>Select Answer</v>
      </c>
      <c r="H18" s="14" t="str">
        <f>_xlfn.XLOOKUP(H17,'Tool Inputs'!$C$15:$C$17,'Tool Inputs'!$D$15:$D$17, "Select Answer")</f>
        <v>Select Answer</v>
      </c>
      <c r="I18" s="14" t="str">
        <f>_xlfn.XLOOKUP(I17,'Tool Inputs'!$C$15:$C$17,'Tool Inputs'!$D$15:$D$17, "Select Answer")</f>
        <v>Select Answer</v>
      </c>
      <c r="J18" s="14" t="str">
        <f>_xlfn.XLOOKUP(J17,'Tool Inputs'!$C$15:$C$17,'Tool Inputs'!$D$15:$D$17, "Select Answer")</f>
        <v>Select Answer</v>
      </c>
      <c r="K18" s="14" t="str">
        <f>_xlfn.XLOOKUP(K17,'Tool Inputs'!$C$15:$C$17,'Tool Inputs'!$D$15:$D$17, "Select Answer")</f>
        <v>Select Answer</v>
      </c>
      <c r="L18" s="14" t="str">
        <f>_xlfn.XLOOKUP(L17,'Tool Inputs'!$C$15:$C$17,'Tool Inputs'!$D$15:$D$17, "Select Answer")</f>
        <v>Select Answer</v>
      </c>
      <c r="M18" s="113" t="str">
        <f>_xlfn.XLOOKUP(M17,'Tool Inputs'!$C$15:$C$17,'Tool Inputs'!$D$15:$D$17, "Select Answer")</f>
        <v>Select Answer</v>
      </c>
    </row>
    <row r="19" spans="1:13" ht="64" x14ac:dyDescent="0.2">
      <c r="A19" s="133"/>
      <c r="B19" s="11" t="str">
        <f>'Tool Inputs'!C18</f>
        <v>What potential does the project have to reduce wildfire risk through landscape design and vegetation management?</v>
      </c>
      <c r="C19" s="15">
        <f>'Tool Inputs'!B18</f>
        <v>6</v>
      </c>
      <c r="D19" s="41" t="s">
        <v>41</v>
      </c>
      <c r="E19" s="42" t="s">
        <v>43</v>
      </c>
      <c r="F19" s="41" t="s">
        <v>41</v>
      </c>
      <c r="G19" s="41" t="s">
        <v>41</v>
      </c>
      <c r="H19" s="41"/>
      <c r="I19" s="41"/>
      <c r="J19" s="41"/>
      <c r="K19" s="41"/>
      <c r="L19" s="41"/>
      <c r="M19" s="114"/>
    </row>
    <row r="20" spans="1:13" s="3" customFormat="1" ht="17" thickBot="1" x14ac:dyDescent="0.25">
      <c r="A20" s="133"/>
      <c r="B20" s="139" t="s">
        <v>44</v>
      </c>
      <c r="C20" s="140"/>
      <c r="D20" s="14">
        <f>_xlfn.XLOOKUP(D19,'Tool Inputs'!$C$19:$C$23,'Tool Inputs'!$D$19:$D$23, "Select Answer")</f>
        <v>2</v>
      </c>
      <c r="E20" s="33">
        <f>_xlfn.XLOOKUP(E19,'Tool Inputs'!$C$19:$C$23,'Tool Inputs'!$D$19:$D$23, "Select Answer")</f>
        <v>3</v>
      </c>
      <c r="F20" s="14">
        <f>_xlfn.XLOOKUP(F19,'Tool Inputs'!$C$19:$C$23,'Tool Inputs'!$D$19:$D$23, "Select Answer")</f>
        <v>2</v>
      </c>
      <c r="G20" s="14">
        <f>_xlfn.XLOOKUP(G19,'Tool Inputs'!$C$19:$C$23,'Tool Inputs'!$D$19:$D$23, "Select Answer")</f>
        <v>2</v>
      </c>
      <c r="H20" s="14" t="str">
        <f>_xlfn.XLOOKUP(H19,'Tool Inputs'!$C$19:$C$23,'Tool Inputs'!$D$19:$D$23, "Select Answer")</f>
        <v>Select Answer</v>
      </c>
      <c r="I20" s="14" t="str">
        <f>_xlfn.XLOOKUP(I19,'Tool Inputs'!$C$19:$C$23,'Tool Inputs'!$D$19:$D$23, "Select Answer")</f>
        <v>Select Answer</v>
      </c>
      <c r="J20" s="14" t="str">
        <f>_xlfn.XLOOKUP(J19,'Tool Inputs'!$C$19:$C$23,'Tool Inputs'!$D$19:$D$23, "Select Answer")</f>
        <v>Select Answer</v>
      </c>
      <c r="K20" s="14" t="str">
        <f>_xlfn.XLOOKUP(K19,'Tool Inputs'!$C$19:$C$23,'Tool Inputs'!$D$19:$D$23, "Select Answer")</f>
        <v>Select Answer</v>
      </c>
      <c r="L20" s="14" t="str">
        <f>_xlfn.XLOOKUP(L19,'Tool Inputs'!$C$19:$C$23,'Tool Inputs'!$D$19:$D$23, "Select Answer")</f>
        <v>Select Answer</v>
      </c>
      <c r="M20" s="113" t="str">
        <f>_xlfn.XLOOKUP(M19,'Tool Inputs'!$C$19:$C$23,'Tool Inputs'!$D$19:$D$23, "Select Answer")</f>
        <v>Select Answer</v>
      </c>
    </row>
    <row r="21" spans="1:13" ht="64" x14ac:dyDescent="0.2">
      <c r="A21" s="133"/>
      <c r="B21" s="12" t="str">
        <f>'Tool Inputs'!C24</f>
        <v>Is this project along a roadway or trail that is going to be re-done shortly or has already been re-done recently?</v>
      </c>
      <c r="C21" s="16">
        <f>'Tool Inputs'!B24</f>
        <v>7</v>
      </c>
      <c r="D21" s="43" t="s">
        <v>45</v>
      </c>
      <c r="E21" s="43" t="s">
        <v>45</v>
      </c>
      <c r="F21" s="43" t="s">
        <v>46</v>
      </c>
      <c r="G21" s="43" t="s">
        <v>46</v>
      </c>
      <c r="H21" s="43"/>
      <c r="I21" s="43"/>
      <c r="J21" s="43"/>
      <c r="K21" s="43"/>
      <c r="L21" s="43"/>
      <c r="M21" s="44"/>
    </row>
    <row r="22" spans="1:13" s="3" customFormat="1" ht="17" thickBot="1" x14ac:dyDescent="0.25">
      <c r="A22" s="133"/>
      <c r="B22" s="139" t="s">
        <v>47</v>
      </c>
      <c r="C22" s="140"/>
      <c r="D22" s="14">
        <f>_xlfn.XLOOKUP(D21,'Tool Inputs'!$C$25:$C$26,'Tool Inputs'!$D$25:$D$26, "Select Answer")</f>
        <v>1</v>
      </c>
      <c r="E22" s="14">
        <f>_xlfn.XLOOKUP(E21,'Tool Inputs'!$C$25:$C$26,'Tool Inputs'!$D$25:$D$26, "Select Answer")</f>
        <v>1</v>
      </c>
      <c r="F22" s="14">
        <f>_xlfn.XLOOKUP(F21,'Tool Inputs'!$C$25:$C$26,'Tool Inputs'!$D$25:$D$26, "Select Answer")</f>
        <v>5</v>
      </c>
      <c r="G22" s="14">
        <f>_xlfn.XLOOKUP(G21,'Tool Inputs'!$C$25:$C$26,'Tool Inputs'!$D$25:$D$26, "Select Answer")</f>
        <v>5</v>
      </c>
      <c r="H22" s="14" t="str">
        <f>_xlfn.XLOOKUP(H21,'Tool Inputs'!$C$25:$C$26,'Tool Inputs'!$D$25:$D$26, "Select Answer")</f>
        <v>Select Answer</v>
      </c>
      <c r="I22" s="14" t="str">
        <f>_xlfn.XLOOKUP(I21,'Tool Inputs'!$C$25:$C$26,'Tool Inputs'!$D$25:$D$26, "Select Answer")</f>
        <v>Select Answer</v>
      </c>
      <c r="J22" s="14" t="str">
        <f>_xlfn.XLOOKUP(J21,'Tool Inputs'!$C$25:$C$26,'Tool Inputs'!$D$25:$D$26, "Select Answer")</f>
        <v>Select Answer</v>
      </c>
      <c r="K22" s="14" t="str">
        <f>_xlfn.XLOOKUP(K21,'Tool Inputs'!$C$25:$C$26,'Tool Inputs'!$D$25:$D$26, "Select Answer")</f>
        <v>Select Answer</v>
      </c>
      <c r="L22" s="14" t="str">
        <f>_xlfn.XLOOKUP(L21,'Tool Inputs'!$C$25:$C$26,'Tool Inputs'!$D$25:$D$26, "Select Answer")</f>
        <v>Select Answer</v>
      </c>
      <c r="M22" s="113" t="str">
        <f>_xlfn.XLOOKUP(M21,'Tool Inputs'!$C$25:$C$26,'Tool Inputs'!$D$25:$D$26, "Select Answer")</f>
        <v>Select Answer</v>
      </c>
    </row>
    <row r="23" spans="1:13" ht="48" x14ac:dyDescent="0.2">
      <c r="A23" s="133"/>
      <c r="B23" s="11" t="str">
        <f>'Tool Inputs'!C27</f>
        <v>What potential does the project have to provide environmental co-benefits beyond water savings?</v>
      </c>
      <c r="C23" s="15">
        <f>'Tool Inputs'!B27</f>
        <v>3</v>
      </c>
      <c r="D23" s="41" t="s">
        <v>41</v>
      </c>
      <c r="E23" s="42" t="s">
        <v>42</v>
      </c>
      <c r="F23" s="41" t="s">
        <v>43</v>
      </c>
      <c r="G23" s="41" t="s">
        <v>43</v>
      </c>
      <c r="H23" s="41"/>
      <c r="I23" s="41"/>
      <c r="J23" s="41"/>
      <c r="K23" s="41"/>
      <c r="L23" s="41"/>
      <c r="M23" s="114"/>
    </row>
    <row r="24" spans="1:13" s="3" customFormat="1" ht="18" customHeight="1" thickBot="1" x14ac:dyDescent="0.25">
      <c r="A24" s="133"/>
      <c r="B24" s="141" t="s">
        <v>48</v>
      </c>
      <c r="C24" s="142"/>
      <c r="D24" s="74">
        <f>_xlfn.XLOOKUP(D23,'Tool Inputs'!$C$28:$C$32,'Tool Inputs'!$D$28:$D$32, "Select Answer")</f>
        <v>2</v>
      </c>
      <c r="E24" s="75">
        <f>_xlfn.XLOOKUP(E23,'Tool Inputs'!$C$28:$C$32,'Tool Inputs'!$D$28:$D$32, "Select Answer")</f>
        <v>1</v>
      </c>
      <c r="F24" s="74">
        <f>_xlfn.XLOOKUP(F23,'Tool Inputs'!$C$28:$C$32,'Tool Inputs'!$D$28:$D$32, "Select Answer")</f>
        <v>3</v>
      </c>
      <c r="G24" s="74">
        <f>_xlfn.XLOOKUP(G23,'Tool Inputs'!$C$28:$C$32,'Tool Inputs'!$D$28:$D$32, "Select Answer")</f>
        <v>3</v>
      </c>
      <c r="H24" s="74" t="str">
        <f>_xlfn.XLOOKUP(H23,'Tool Inputs'!$C$28:$C$32,'Tool Inputs'!$D$28:$D$32, "Select Answer")</f>
        <v>Select Answer</v>
      </c>
      <c r="I24" s="74" t="str">
        <f>_xlfn.XLOOKUP(I23,'Tool Inputs'!$C$28:$C$32,'Tool Inputs'!$D$28:$D$32, "Select Answer")</f>
        <v>Select Answer</v>
      </c>
      <c r="J24" s="74" t="str">
        <f>_xlfn.XLOOKUP(J23,'Tool Inputs'!$C$28:$C$32,'Tool Inputs'!$D$28:$D$32, "Select Answer")</f>
        <v>Select Answer</v>
      </c>
      <c r="K24" s="74" t="str">
        <f>_xlfn.XLOOKUP(K23,'Tool Inputs'!$C$28:$C$32,'Tool Inputs'!$D$28:$D$32, "Select Answer")</f>
        <v>Select Answer</v>
      </c>
      <c r="L24" s="74" t="str">
        <f>_xlfn.XLOOKUP(L23,'Tool Inputs'!$C$28:$C$32,'Tool Inputs'!$D$28:$D$32, "Select Answer")</f>
        <v>Select Answer</v>
      </c>
      <c r="M24" s="115" t="str">
        <f>_xlfn.XLOOKUP(M23,'Tool Inputs'!$C$28:$C$32,'Tool Inputs'!$D$28:$D$32, "Select Answer")</f>
        <v>Select Answer</v>
      </c>
    </row>
    <row r="25" spans="1:13" s="3" customFormat="1" ht="27" customHeight="1" x14ac:dyDescent="0.2">
      <c r="A25" s="105"/>
      <c r="B25" s="81" t="str">
        <f>'Tool Inputs'!C33</f>
        <v>Is this project a Town priority?</v>
      </c>
      <c r="C25" s="76">
        <f>'Tool Inputs'!B33</f>
        <v>6</v>
      </c>
      <c r="D25" s="77" t="s">
        <v>46</v>
      </c>
      <c r="E25" s="82" t="s">
        <v>46</v>
      </c>
      <c r="F25" s="82" t="s">
        <v>46</v>
      </c>
      <c r="G25" s="82" t="s">
        <v>46</v>
      </c>
      <c r="H25" s="82"/>
      <c r="I25" s="82"/>
      <c r="J25" s="82"/>
      <c r="K25" s="82"/>
      <c r="L25" s="82"/>
      <c r="M25" s="116"/>
    </row>
    <row r="26" spans="1:13" s="3" customFormat="1" ht="18" customHeight="1" thickBot="1" x14ac:dyDescent="0.25">
      <c r="A26" s="105"/>
      <c r="B26" s="72" t="s">
        <v>49</v>
      </c>
      <c r="C26" s="73"/>
      <c r="D26" s="71">
        <f>_xlfn.XLOOKUP(D25,'Tool Inputs'!$C$34:$C$35,'Tool Inputs'!$D$34:$D$35, "Select Answer")</f>
        <v>5</v>
      </c>
      <c r="E26" s="71">
        <f>_xlfn.XLOOKUP(E25,'Tool Inputs'!$C$34:$C$35,'Tool Inputs'!$D$34:$D$35, "Select Answer")</f>
        <v>5</v>
      </c>
      <c r="F26" s="71">
        <f>_xlfn.XLOOKUP(F25,'Tool Inputs'!$C$34:$C$35,'Tool Inputs'!$D$34:$D$35, "Select Answer")</f>
        <v>5</v>
      </c>
      <c r="G26" s="71">
        <f>_xlfn.XLOOKUP(G25,'Tool Inputs'!$C$34:$C$35,'Tool Inputs'!$D$34:$D$35, "Select Answer")</f>
        <v>5</v>
      </c>
      <c r="H26" s="71" t="str">
        <f>_xlfn.XLOOKUP(H25,'Tool Inputs'!$C$34:$C$35,'Tool Inputs'!$D$34:$D$35, "Select Answer")</f>
        <v>Select Answer</v>
      </c>
      <c r="I26" s="71" t="str">
        <f>_xlfn.XLOOKUP(I25,'Tool Inputs'!$C$34:$C$35,'Tool Inputs'!$D$34:$D$35, "Select Answer")</f>
        <v>Select Answer</v>
      </c>
      <c r="J26" s="71" t="str">
        <f>_xlfn.XLOOKUP(J25,'Tool Inputs'!$C$34:$C$35,'Tool Inputs'!$D$34:$D$35, "Select Answer")</f>
        <v>Select Answer</v>
      </c>
      <c r="K26" s="71" t="str">
        <f>_xlfn.XLOOKUP(K25,'Tool Inputs'!$C$34:$C$35,'Tool Inputs'!$D$34:$D$35, "Select Answer")</f>
        <v>Select Answer</v>
      </c>
      <c r="L26" s="71" t="str">
        <f>_xlfn.XLOOKUP(L25,'Tool Inputs'!$C$34:$C$35,'Tool Inputs'!$D$34:$D$35, "Select Answer")</f>
        <v>Select Answer</v>
      </c>
      <c r="M26" s="117" t="str">
        <f>_xlfn.XLOOKUP(M25,'Tool Inputs'!$C$34:$C$35,'Tool Inputs'!$D$34:$D$35, "Select Answer")</f>
        <v>Select Answer</v>
      </c>
    </row>
    <row r="27" spans="1:13" s="9" customFormat="1" ht="5.25" customHeight="1" thickBot="1" x14ac:dyDescent="0.25">
      <c r="A27" s="21"/>
      <c r="B27" s="138" t="s">
        <v>50</v>
      </c>
      <c r="C27" s="128"/>
      <c r="D27" s="18"/>
      <c r="E27" s="34"/>
      <c r="F27" s="18"/>
      <c r="G27" s="18"/>
      <c r="H27" s="18"/>
      <c r="I27" s="18"/>
      <c r="J27" s="18"/>
      <c r="K27" s="18"/>
      <c r="L27" s="18"/>
      <c r="M27" s="118"/>
    </row>
    <row r="28" spans="1:13" ht="23" customHeight="1" x14ac:dyDescent="0.2">
      <c r="A28" s="134" t="s">
        <v>51</v>
      </c>
      <c r="B28" s="135" t="s">
        <v>52</v>
      </c>
      <c r="C28" s="136"/>
      <c r="D28" s="78" cm="1">
        <f t="array" ref="D28">IFERROR(SUMPRODUCT(((CHOOSE({1,2,3,4,5,6,7},D14,D16,D18,D20,D22,D24, D26)-1)/4),CHOOSE({1,2,3,4,5,6,7},'Tool Inputs'!$B$2,'Tool Inputs'!$B$8,'Tool Inputs'!$B$14,'Tool Inputs'!$B$18,'Tool Inputs'!$B$24,'Tool Inputs'!$B$27,'Tool Inputs'!$B$33))/SUM(CHOOSE({1,2,3,4,5,6,7},'Tool Inputs'!$B$2,'Tool Inputs'!$B$8,'Tool Inputs'!$B$14,'Tool Inputs'!$B$18,'Tool Inputs'!$B$24,'Tool Inputs'!$B$27,'Tool Inputs'!$B$33))*100,"No Score")</f>
        <v>63.888888888888886</v>
      </c>
      <c r="E28" s="78" cm="1">
        <f t="array" ref="E28">IFERROR(SUMPRODUCT(((CHOOSE({1,2,3,4,5,6,7},E14,E16,E18,E20,E22,E24, E26)-1)/4),CHOOSE({1,2,3,4,5,6,7},'Tool Inputs'!$B$2,'Tool Inputs'!$B$8,'Tool Inputs'!$B$14,'Tool Inputs'!$B$18,'Tool Inputs'!$B$24,'Tool Inputs'!$B$27,'Tool Inputs'!$B$33))/SUM(CHOOSE({1,2,3,4,5,6,7},'Tool Inputs'!$B$2,'Tool Inputs'!$B$8,'Tool Inputs'!$B$14,'Tool Inputs'!$B$18,'Tool Inputs'!$B$24,'Tool Inputs'!$B$27,'Tool Inputs'!$B$33))*100,"No Score")</f>
        <v>65.555555555555557</v>
      </c>
      <c r="F28" s="78" cm="1">
        <f t="array" ref="F28">IFERROR(SUMPRODUCT(((CHOOSE({1,2,3,4,5,6,7},F14,F16,F18,F20,F22,F24, F26)-1)/4),CHOOSE({1,2,3,4,5,6,7},'Tool Inputs'!$B$2,'Tool Inputs'!$B$8,'Tool Inputs'!$B$14,'Tool Inputs'!$B$18,'Tool Inputs'!$B$24,'Tool Inputs'!$B$27,'Tool Inputs'!$B$33))/SUM(CHOOSE({1,2,3,4,5,6,7},'Tool Inputs'!$B$2,'Tool Inputs'!$B$8,'Tool Inputs'!$B$14,'Tool Inputs'!$B$18,'Tool Inputs'!$B$24,'Tool Inputs'!$B$27,'Tool Inputs'!$B$33))*100,"No Score")</f>
        <v>72.222222222222214</v>
      </c>
      <c r="G28" s="78" t="str" cm="1">
        <f t="array" ref="G28">IFERROR(SUMPRODUCT(((CHOOSE({1,2,3,4,5,6,7},G14,G16,G18,G20,G22,G24, G26)-1)/4),CHOOSE({1,2,3,4,5,6,7},'Tool Inputs'!$B$2,'Tool Inputs'!$B$8,'Tool Inputs'!$B$14,'Tool Inputs'!$B$18,'Tool Inputs'!$B$24,'Tool Inputs'!$B$27,'Tool Inputs'!$B$33))/SUM(CHOOSE({1,2,3,4,5,6,7},'Tool Inputs'!$B$2,'Tool Inputs'!$B$8,'Tool Inputs'!$B$14,'Tool Inputs'!$B$18,'Tool Inputs'!$B$24,'Tool Inputs'!$B$27,'Tool Inputs'!$B$33))*100,"No Score")</f>
        <v>No Score</v>
      </c>
      <c r="H28" s="78" t="str" cm="1">
        <f t="array" ref="H28">IFERROR(SUMPRODUCT(((CHOOSE({1,2,3,4,5,6,7},H14,H16,H18,H20,H22,H24, H26)-1)/4),CHOOSE({1,2,3,4,5,6,7},'Tool Inputs'!$B$2,'Tool Inputs'!$B$8,'Tool Inputs'!$B$14,'Tool Inputs'!$B$18,'Tool Inputs'!$B$24,'Tool Inputs'!$B$27,'Tool Inputs'!$B$33))/SUM(CHOOSE({1,2,3,4,5,6,7},'Tool Inputs'!$B$2,'Tool Inputs'!$B$8,'Tool Inputs'!$B$14,'Tool Inputs'!$B$18,'Tool Inputs'!$B$24,'Tool Inputs'!$B$27,'Tool Inputs'!$B$33))*100,"No Score")</f>
        <v>No Score</v>
      </c>
      <c r="I28" s="78" t="str" cm="1">
        <f t="array" ref="I28">IFERROR(SUMPRODUCT(((CHOOSE({1,2,3,4,5,6,7},I14,I16,I18,I20,I22,I24, I26)-1)/4),CHOOSE({1,2,3,4,5,6,7},'Tool Inputs'!$B$2,'Tool Inputs'!$B$8,'Tool Inputs'!$B$14,'Tool Inputs'!$B$18,'Tool Inputs'!$B$24,'Tool Inputs'!$B$27,'Tool Inputs'!$B$33))/SUM(CHOOSE({1,2,3,4,5,6,7},'Tool Inputs'!$B$2,'Tool Inputs'!$B$8,'Tool Inputs'!$B$14,'Tool Inputs'!$B$18,'Tool Inputs'!$B$24,'Tool Inputs'!$B$27,'Tool Inputs'!$B$33))*100,"No Score")</f>
        <v>No Score</v>
      </c>
      <c r="J28" s="78" t="str" cm="1">
        <f t="array" ref="J28">IFERROR(SUMPRODUCT(((CHOOSE({1,2,3,4,5,6,7},J14,J16,J18,J20,J22,J24, J26)-1)/4),CHOOSE({1,2,3,4,5,6,7},'Tool Inputs'!$B$2,'Tool Inputs'!$B$8,'Tool Inputs'!$B$14,'Tool Inputs'!$B$18,'Tool Inputs'!$B$24,'Tool Inputs'!$B$27,'Tool Inputs'!$B$33))/SUM(CHOOSE({1,2,3,4,5,6,7},'Tool Inputs'!$B$2,'Tool Inputs'!$B$8,'Tool Inputs'!$B$14,'Tool Inputs'!$B$18,'Tool Inputs'!$B$24,'Tool Inputs'!$B$27,'Tool Inputs'!$B$33))*100,"No Score")</f>
        <v>No Score</v>
      </c>
      <c r="K28" s="78" t="str" cm="1">
        <f t="array" ref="K28">IFERROR(SUMPRODUCT(((CHOOSE({1,2,3,4,5,6,7},K14,K16,K18,K20,K22,K24, K26)-1)/4),CHOOSE({1,2,3,4,5,6,7},'Tool Inputs'!$B$2,'Tool Inputs'!$B$8,'Tool Inputs'!$B$14,'Tool Inputs'!$B$18,'Tool Inputs'!$B$24,'Tool Inputs'!$B$27,'Tool Inputs'!$B$33))/SUM(CHOOSE({1,2,3,4,5,6,7},'Tool Inputs'!$B$2,'Tool Inputs'!$B$8,'Tool Inputs'!$B$14,'Tool Inputs'!$B$18,'Tool Inputs'!$B$24,'Tool Inputs'!$B$27,'Tool Inputs'!$B$33))*100,"No Score")</f>
        <v>No Score</v>
      </c>
      <c r="L28" s="78" t="str" cm="1">
        <f t="array" ref="L28">IFERROR(SUMPRODUCT(((CHOOSE({1,2,3,4,5,6,7},L14,L16,L18,L20,L22,L24, L26)-1)/4),CHOOSE({1,2,3,4,5,6,7},'Tool Inputs'!$B$2,'Tool Inputs'!$B$8,'Tool Inputs'!$B$14,'Tool Inputs'!$B$18,'Tool Inputs'!$B$24,'Tool Inputs'!$B$27,'Tool Inputs'!$B$33))/SUM(CHOOSE({1,2,3,4,5,6,7},'Tool Inputs'!$B$2,'Tool Inputs'!$B$8,'Tool Inputs'!$B$14,'Tool Inputs'!$B$18,'Tool Inputs'!$B$24,'Tool Inputs'!$B$27,'Tool Inputs'!$B$33))*100,"No Score")</f>
        <v>No Score</v>
      </c>
      <c r="M28" s="119" t="str" cm="1">
        <f t="array" ref="M28">IFERROR(SUMPRODUCT(((CHOOSE({1,2,3,4,5,6,7},M14,M16,M18,M20,M22,M24, M26)-1)/4),CHOOSE({1,2,3,4,5,6,7},'Tool Inputs'!$B$2,'Tool Inputs'!$B$8,'Tool Inputs'!$B$14,'Tool Inputs'!$B$18,'Tool Inputs'!$B$24,'Tool Inputs'!$B$27,'Tool Inputs'!$B$33))/SUM(CHOOSE({1,2,3,4,5,6,7},'Tool Inputs'!$B$2,'Tool Inputs'!$B$8,'Tool Inputs'!$B$14,'Tool Inputs'!$B$18,'Tool Inputs'!$B$24,'Tool Inputs'!$B$27,'Tool Inputs'!$B$33))*100,"No Score")</f>
        <v>No Score</v>
      </c>
    </row>
    <row r="29" spans="1:13" s="5" customFormat="1" ht="23" customHeight="1" thickBot="1" x14ac:dyDescent="0.25">
      <c r="A29" s="134"/>
      <c r="B29" s="137" t="s">
        <v>53</v>
      </c>
      <c r="C29" s="137"/>
      <c r="D29" s="79">
        <f t="shared" ref="D29:M29" si="0">IF(D28="No Score","No Rank", _xlfn.RANK.EQ(D28,$D$28:$M$28,0))</f>
        <v>3</v>
      </c>
      <c r="E29" s="80">
        <f t="shared" si="0"/>
        <v>2</v>
      </c>
      <c r="F29" s="79">
        <f t="shared" si="0"/>
        <v>1</v>
      </c>
      <c r="G29" s="79" t="str">
        <f t="shared" si="0"/>
        <v>No Rank</v>
      </c>
      <c r="H29" s="79" t="str">
        <f t="shared" si="0"/>
        <v>No Rank</v>
      </c>
      <c r="I29" s="79" t="str">
        <f t="shared" si="0"/>
        <v>No Rank</v>
      </c>
      <c r="J29" s="79" t="str">
        <f t="shared" si="0"/>
        <v>No Rank</v>
      </c>
      <c r="K29" s="79" t="str">
        <f t="shared" si="0"/>
        <v>No Rank</v>
      </c>
      <c r="L29" s="79" t="str">
        <f t="shared" si="0"/>
        <v>No Rank</v>
      </c>
      <c r="M29" s="120" t="str">
        <f t="shared" si="0"/>
        <v>No Rank</v>
      </c>
    </row>
    <row r="30" spans="1:13" ht="3.75" customHeight="1" thickBot="1" x14ac:dyDescent="0.25">
      <c r="A30" s="22"/>
      <c r="B30" s="128"/>
      <c r="C30" s="129"/>
      <c r="D30" s="19"/>
      <c r="E30" s="35"/>
      <c r="F30" s="19"/>
      <c r="G30" s="19"/>
      <c r="H30" s="19"/>
      <c r="I30" s="19"/>
      <c r="J30" s="19"/>
      <c r="K30" s="19"/>
      <c r="L30" s="19"/>
      <c r="M30" s="121"/>
    </row>
  </sheetData>
  <sheetProtection algorithmName="SHA-512" hashValue="bGZ9ZW/AqUnQgjNK3snrjic5J2D+KqPWwU7tdelLD3m1D0KeUtm5tTx+POFzgxD/bQvXHuSQxj85r/7/m7vrFQ==" saltValue="9u0DnKHCoL3clIxjiq27cQ==" spinCount="100000" sheet="1" formatCells="0" formatColumns="0" formatRows="0" insertColumns="0" insertRows="0" insertHyperlinks="0" deleteColumns="0" deleteRows="0" sort="0" autoFilter="0" pivotTables="0"/>
  <mergeCells count="24">
    <mergeCell ref="B6:C6"/>
    <mergeCell ref="B4:C4"/>
    <mergeCell ref="B3:C3"/>
    <mergeCell ref="B11:C11"/>
    <mergeCell ref="B9:C9"/>
    <mergeCell ref="B10:C10"/>
    <mergeCell ref="B7:C7"/>
    <mergeCell ref="B8:C8"/>
    <mergeCell ref="A1:B1"/>
    <mergeCell ref="B30:C30"/>
    <mergeCell ref="B12:C12"/>
    <mergeCell ref="A4:A11"/>
    <mergeCell ref="A13:A24"/>
    <mergeCell ref="A28:A29"/>
    <mergeCell ref="B28:C28"/>
    <mergeCell ref="B29:C29"/>
    <mergeCell ref="B27:C27"/>
    <mergeCell ref="B14:C14"/>
    <mergeCell ref="B16:C16"/>
    <mergeCell ref="B18:C18"/>
    <mergeCell ref="B20:C20"/>
    <mergeCell ref="B22:C22"/>
    <mergeCell ref="B24:C24"/>
    <mergeCell ref="B5:C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3AA9CBCA-6E71-45CB-A87F-5DBFBC2DB824}">
          <x14:formula1>
            <xm:f>'Tool Inputs'!$C$28:$C$32</xm:f>
          </x14:formula1>
          <xm:sqref>D23:M23</xm:sqref>
        </x14:dataValidation>
        <x14:dataValidation type="list" allowBlank="1" showInputMessage="1" showErrorMessage="1" xr:uid="{565C092C-6805-4CDD-84C3-43FC3DC77A7E}">
          <x14:formula1>
            <xm:f>'Tool Inputs'!$C$25:$C$26</xm:f>
          </x14:formula1>
          <xm:sqref>D21:M21</xm:sqref>
        </x14:dataValidation>
        <x14:dataValidation type="list" allowBlank="1" showInputMessage="1" showErrorMessage="1" xr:uid="{8D978E02-BF3D-419A-B66B-3542C0825C82}">
          <x14:formula1>
            <xm:f>'Tool Inputs'!$C$19:$C$23</xm:f>
          </x14:formula1>
          <xm:sqref>D19:M19</xm:sqref>
        </x14:dataValidation>
        <x14:dataValidation type="list" allowBlank="1" showInputMessage="1" showErrorMessage="1" xr:uid="{AFD1253A-6F7C-4213-BCE1-3B701E869249}">
          <x14:formula1>
            <xm:f>'Tool Inputs'!$C$15:$C$17</xm:f>
          </x14:formula1>
          <xm:sqref>D17:M17</xm:sqref>
        </x14:dataValidation>
        <x14:dataValidation type="list" allowBlank="1" showInputMessage="1" showErrorMessage="1" xr:uid="{195D1E03-125A-44FA-B601-66AFA6911480}">
          <x14:formula1>
            <xm:f>'Tool Inputs'!$C$9:$C$13</xm:f>
          </x14:formula1>
          <xm:sqref>D15:M15</xm:sqref>
        </x14:dataValidation>
        <x14:dataValidation type="list" allowBlank="1" showInputMessage="1" showErrorMessage="1" promptTitle="Select" prompt="Select" xr:uid="{1434D909-3817-4FDA-A012-180B5594A66D}">
          <x14:formula1>
            <xm:f>'Tool Inputs'!$C$3:$C$7</xm:f>
          </x14:formula1>
          <xm:sqref>D13:E13 G13:M13</xm:sqref>
        </x14:dataValidation>
        <x14:dataValidation type="list" allowBlank="1" showInputMessage="1" showErrorMessage="1" promptTitle="Select" prompt="Select an answer. Refer to &quot;Criteria Definitions&quot; for more information." xr:uid="{AB16AD21-6BAC-41F7-B433-08888AC30D20}">
          <x14:formula1>
            <xm:f>'Tool Inputs'!$C$3:$C$7</xm:f>
          </x14:formula1>
          <xm:sqref>F13</xm:sqref>
        </x14:dataValidation>
        <x14:dataValidation type="list" allowBlank="1" showInputMessage="1" showErrorMessage="1" xr:uid="{90570ACF-A2BE-A145-A133-60E894EB271B}">
          <x14:formula1>
            <xm:f>'Tool Inputs'!$C$34:$C$35</xm:f>
          </x14:formula1>
          <xm:sqref>D25:M25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EC7E0-8D7B-4DEC-B570-A39145C63458}">
  <sheetPr>
    <tabColor theme="6" tint="0.39997558519241921"/>
  </sheetPr>
  <dimension ref="A1:F36"/>
  <sheetViews>
    <sheetView tabSelected="1" zoomScale="120" zoomScaleNormal="120" workbookViewId="0">
      <pane ySplit="1" topLeftCell="A2" activePane="bottomLeft" state="frozen"/>
      <selection pane="bottomLeft" activeCell="E27" sqref="E27"/>
    </sheetView>
  </sheetViews>
  <sheetFormatPr baseColWidth="10" defaultColWidth="8.83203125" defaultRowHeight="15" x14ac:dyDescent="0.2"/>
  <cols>
    <col min="1" max="1" width="40.5" bestFit="1" customWidth="1"/>
    <col min="2" max="2" width="45.83203125" customWidth="1"/>
    <col min="3" max="3" width="111" customWidth="1"/>
    <col min="4" max="4" width="97.83203125" customWidth="1"/>
    <col min="5" max="5" width="57.5" bestFit="1" customWidth="1"/>
    <col min="6" max="6" width="80.83203125" customWidth="1"/>
  </cols>
  <sheetData>
    <row r="1" spans="1:5" s="4" customFormat="1" ht="30" customHeight="1" x14ac:dyDescent="0.2">
      <c r="A1" s="84" t="s">
        <v>54</v>
      </c>
      <c r="B1" s="85" t="s">
        <v>55</v>
      </c>
      <c r="C1" s="85" t="s">
        <v>56</v>
      </c>
      <c r="D1" s="86" t="s">
        <v>57</v>
      </c>
    </row>
    <row r="2" spans="1:5" ht="33" customHeight="1" x14ac:dyDescent="0.2">
      <c r="A2" s="159" t="s">
        <v>58</v>
      </c>
      <c r="B2" s="161" t="s">
        <v>59</v>
      </c>
      <c r="C2" s="161"/>
      <c r="D2" s="158"/>
    </row>
    <row r="3" spans="1:5" ht="47.25" customHeight="1" x14ac:dyDescent="0.2">
      <c r="A3" s="159"/>
      <c r="B3" s="57" t="s">
        <v>29</v>
      </c>
      <c r="C3" s="58" t="s">
        <v>60</v>
      </c>
      <c r="D3" s="158"/>
    </row>
    <row r="4" spans="1:5" ht="33" customHeight="1" x14ac:dyDescent="0.2">
      <c r="A4" s="159"/>
      <c r="B4" s="57" t="s">
        <v>61</v>
      </c>
      <c r="C4" s="58" t="s">
        <v>62</v>
      </c>
      <c r="D4" s="158"/>
    </row>
    <row r="5" spans="1:5" ht="33" customHeight="1" x14ac:dyDescent="0.2">
      <c r="A5" s="159"/>
      <c r="B5" s="59" t="s">
        <v>31</v>
      </c>
      <c r="C5" s="57" t="s">
        <v>63</v>
      </c>
      <c r="D5" s="158"/>
    </row>
    <row r="6" spans="1:5" ht="33" customHeight="1" x14ac:dyDescent="0.2">
      <c r="A6" s="159"/>
      <c r="B6" s="57" t="s">
        <v>64</v>
      </c>
      <c r="C6" s="60" t="s">
        <v>65</v>
      </c>
      <c r="D6" s="158"/>
    </row>
    <row r="7" spans="1:5" ht="33" customHeight="1" x14ac:dyDescent="0.2">
      <c r="A7" s="159"/>
      <c r="B7" s="57" t="s">
        <v>66</v>
      </c>
      <c r="C7" s="60" t="s">
        <v>67</v>
      </c>
      <c r="D7" s="158"/>
    </row>
    <row r="8" spans="1:5" ht="47.25" customHeight="1" x14ac:dyDescent="0.2">
      <c r="A8" s="169" t="s">
        <v>68</v>
      </c>
      <c r="B8" s="160" t="s">
        <v>69</v>
      </c>
      <c r="C8" s="160"/>
      <c r="D8" s="157" t="s">
        <v>70</v>
      </c>
    </row>
    <row r="9" spans="1:5" ht="16" x14ac:dyDescent="0.2">
      <c r="A9" s="169"/>
      <c r="B9" s="61" t="s">
        <v>36</v>
      </c>
      <c r="C9" s="62" t="s">
        <v>71</v>
      </c>
      <c r="D9" s="157"/>
    </row>
    <row r="10" spans="1:5" ht="34.5" customHeight="1" x14ac:dyDescent="0.2">
      <c r="A10" s="169"/>
      <c r="B10" s="63" t="s">
        <v>33</v>
      </c>
      <c r="C10" s="62" t="s">
        <v>72</v>
      </c>
      <c r="D10" s="157"/>
      <c r="E10" s="2"/>
    </row>
    <row r="11" spans="1:5" ht="34.5" customHeight="1" x14ac:dyDescent="0.2">
      <c r="A11" s="169"/>
      <c r="B11" s="61" t="s">
        <v>34</v>
      </c>
      <c r="C11" s="64" t="s">
        <v>73</v>
      </c>
      <c r="D11" s="157"/>
    </row>
    <row r="12" spans="1:5" ht="34.5" customHeight="1" x14ac:dyDescent="0.2">
      <c r="A12" s="169"/>
      <c r="B12" s="61" t="s">
        <v>35</v>
      </c>
      <c r="C12" s="62" t="s">
        <v>74</v>
      </c>
      <c r="D12" s="157"/>
    </row>
    <row r="13" spans="1:5" ht="18.75" customHeight="1" x14ac:dyDescent="0.2">
      <c r="A13" s="169"/>
      <c r="B13" s="61" t="s">
        <v>75</v>
      </c>
      <c r="C13" s="63" t="s">
        <v>76</v>
      </c>
      <c r="D13" s="157"/>
    </row>
    <row r="14" spans="1:5" ht="32" customHeight="1" x14ac:dyDescent="0.2">
      <c r="A14" s="164" t="s">
        <v>77</v>
      </c>
      <c r="B14" s="162" t="s">
        <v>78</v>
      </c>
      <c r="C14" s="162"/>
      <c r="D14" s="158"/>
    </row>
    <row r="15" spans="1:5" ht="35.25" customHeight="1" x14ac:dyDescent="0.2">
      <c r="A15" s="164"/>
      <c r="B15" s="65" t="s">
        <v>38</v>
      </c>
      <c r="C15" s="58" t="s">
        <v>79</v>
      </c>
      <c r="D15" s="158"/>
    </row>
    <row r="16" spans="1:5" ht="33.75" customHeight="1" x14ac:dyDescent="0.2">
      <c r="A16" s="164"/>
      <c r="B16" s="65" t="s">
        <v>39</v>
      </c>
      <c r="C16" s="57" t="s">
        <v>80</v>
      </c>
      <c r="D16" s="158"/>
    </row>
    <row r="17" spans="1:6" ht="33" customHeight="1" x14ac:dyDescent="0.2">
      <c r="A17" s="164"/>
      <c r="B17" s="65" t="s">
        <v>45</v>
      </c>
      <c r="C17" s="57" t="s">
        <v>81</v>
      </c>
      <c r="D17" s="158"/>
    </row>
    <row r="18" spans="1:6" ht="167.25" customHeight="1" x14ac:dyDescent="0.2">
      <c r="A18" s="163" t="s">
        <v>82</v>
      </c>
      <c r="B18" s="66" t="s">
        <v>83</v>
      </c>
      <c r="C18" s="67" t="s">
        <v>84</v>
      </c>
      <c r="D18" s="155" t="s">
        <v>85</v>
      </c>
      <c r="F18" s="2"/>
    </row>
    <row r="19" spans="1:6" ht="18.75" customHeight="1" x14ac:dyDescent="0.2">
      <c r="A19" s="163"/>
      <c r="B19" s="68" t="s">
        <v>86</v>
      </c>
      <c r="C19" s="64" t="s">
        <v>87</v>
      </c>
      <c r="D19" s="155"/>
      <c r="F19" s="2"/>
    </row>
    <row r="20" spans="1:6" ht="18.75" customHeight="1" x14ac:dyDescent="0.2">
      <c r="A20" s="163"/>
      <c r="B20" s="68" t="s">
        <v>88</v>
      </c>
      <c r="C20" s="64" t="s">
        <v>89</v>
      </c>
      <c r="D20" s="155"/>
      <c r="F20" s="2"/>
    </row>
    <row r="21" spans="1:6" ht="18.75" customHeight="1" x14ac:dyDescent="0.2">
      <c r="A21" s="163"/>
      <c r="B21" s="68" t="s">
        <v>43</v>
      </c>
      <c r="C21" s="64" t="s">
        <v>90</v>
      </c>
      <c r="D21" s="155"/>
      <c r="F21" s="2"/>
    </row>
    <row r="22" spans="1:6" ht="18.75" customHeight="1" x14ac:dyDescent="0.2">
      <c r="A22" s="163"/>
      <c r="B22" s="68" t="s">
        <v>41</v>
      </c>
      <c r="C22" s="64" t="s">
        <v>91</v>
      </c>
      <c r="D22" s="155"/>
      <c r="F22" s="2"/>
    </row>
    <row r="23" spans="1:6" ht="18.75" customHeight="1" x14ac:dyDescent="0.2">
      <c r="A23" s="163"/>
      <c r="B23" s="68" t="s">
        <v>42</v>
      </c>
      <c r="C23" s="64" t="s">
        <v>92</v>
      </c>
      <c r="D23" s="155"/>
      <c r="F23" s="2"/>
    </row>
    <row r="24" spans="1:6" ht="76.5" customHeight="1" x14ac:dyDescent="0.2">
      <c r="A24" s="164" t="s">
        <v>93</v>
      </c>
      <c r="B24" s="69" t="s">
        <v>94</v>
      </c>
      <c r="C24" s="156" t="s">
        <v>95</v>
      </c>
      <c r="D24" s="158"/>
    </row>
    <row r="25" spans="1:6" ht="16" x14ac:dyDescent="0.2">
      <c r="A25" s="164"/>
      <c r="B25" s="58" t="s">
        <v>46</v>
      </c>
      <c r="C25" s="156"/>
      <c r="D25" s="158"/>
    </row>
    <row r="26" spans="1:6" ht="16" x14ac:dyDescent="0.2">
      <c r="A26" s="164"/>
      <c r="B26" s="58" t="s">
        <v>45</v>
      </c>
      <c r="C26" s="156"/>
      <c r="D26" s="158"/>
    </row>
    <row r="27" spans="1:6" ht="112" x14ac:dyDescent="0.2">
      <c r="A27" s="163" t="s">
        <v>96</v>
      </c>
      <c r="B27" s="66" t="s">
        <v>97</v>
      </c>
      <c r="C27" s="68" t="s">
        <v>98</v>
      </c>
      <c r="D27" s="155" t="s">
        <v>99</v>
      </c>
    </row>
    <row r="28" spans="1:6" ht="18.75" customHeight="1" x14ac:dyDescent="0.2">
      <c r="A28" s="163"/>
      <c r="B28" s="68" t="s">
        <v>86</v>
      </c>
      <c r="C28" s="63" t="s">
        <v>100</v>
      </c>
      <c r="D28" s="155"/>
    </row>
    <row r="29" spans="1:6" ht="18.75" customHeight="1" x14ac:dyDescent="0.2">
      <c r="A29" s="163"/>
      <c r="B29" s="68" t="s">
        <v>88</v>
      </c>
      <c r="C29" s="63" t="s">
        <v>101</v>
      </c>
      <c r="D29" s="155"/>
    </row>
    <row r="30" spans="1:6" ht="18.75" customHeight="1" x14ac:dyDescent="0.2">
      <c r="A30" s="163"/>
      <c r="B30" s="68" t="s">
        <v>43</v>
      </c>
      <c r="C30" s="63" t="s">
        <v>102</v>
      </c>
      <c r="D30" s="155"/>
    </row>
    <row r="31" spans="1:6" ht="18.75" customHeight="1" x14ac:dyDescent="0.2">
      <c r="A31" s="163"/>
      <c r="B31" s="68" t="s">
        <v>41</v>
      </c>
      <c r="C31" s="63" t="s">
        <v>103</v>
      </c>
      <c r="D31" s="155"/>
    </row>
    <row r="32" spans="1:6" ht="18.75" customHeight="1" x14ac:dyDescent="0.2">
      <c r="A32" s="163"/>
      <c r="B32" s="68" t="s">
        <v>42</v>
      </c>
      <c r="C32" s="63" t="s">
        <v>104</v>
      </c>
      <c r="D32" s="155"/>
    </row>
    <row r="33" spans="1:4" ht="23" customHeight="1" x14ac:dyDescent="0.2">
      <c r="A33" s="167" t="s">
        <v>105</v>
      </c>
      <c r="B33" s="83" t="s">
        <v>106</v>
      </c>
      <c r="C33" s="165" t="s">
        <v>107</v>
      </c>
      <c r="D33" s="87"/>
    </row>
    <row r="34" spans="1:4" ht="16" x14ac:dyDescent="0.2">
      <c r="A34" s="167"/>
      <c r="B34" s="70" t="s">
        <v>46</v>
      </c>
      <c r="C34" s="165"/>
      <c r="D34" s="88"/>
    </row>
    <row r="35" spans="1:4" ht="17" thickBot="1" x14ac:dyDescent="0.25">
      <c r="A35" s="168"/>
      <c r="B35" s="89" t="s">
        <v>108</v>
      </c>
      <c r="C35" s="166"/>
      <c r="D35" s="90"/>
    </row>
    <row r="36" spans="1:4" x14ac:dyDescent="0.2">
      <c r="A36" s="55"/>
    </row>
  </sheetData>
  <mergeCells count="18">
    <mergeCell ref="C33:C35"/>
    <mergeCell ref="A33:A35"/>
    <mergeCell ref="A24:A26"/>
    <mergeCell ref="A27:A32"/>
    <mergeCell ref="A8:A13"/>
    <mergeCell ref="A2:A7"/>
    <mergeCell ref="B8:C8"/>
    <mergeCell ref="B2:C2"/>
    <mergeCell ref="B14:C14"/>
    <mergeCell ref="A18:A23"/>
    <mergeCell ref="A14:A17"/>
    <mergeCell ref="D18:D23"/>
    <mergeCell ref="D27:D32"/>
    <mergeCell ref="C24:C26"/>
    <mergeCell ref="D8:D13"/>
    <mergeCell ref="D2:D7"/>
    <mergeCell ref="D14:D17"/>
    <mergeCell ref="D24:D26"/>
  </mergeCells>
  <hyperlinks>
    <hyperlink ref="D18" r:id="rId1" display="https://matrixgardens.com/firewise-landscaping/?gad_source=1&amp;gad_campaignid=23446894315&amp;gbraid=0AAAAApdOT3gnb1AF9V0M6fY0X8A9VJRZt&amp;gclid=Cj0KCQjwgr_NBhDFARIsAHiUWr4xE9E5IT-PGG85ul79trov2hYLLBvmW7zywpfeI16VK5Vzet8qdeAaAvJpEALw_wcB" xr:uid="{7D953D84-02DA-47CA-A107-84147D939260}"/>
    <hyperlink ref="D27" r:id="rId2" xr:uid="{7357B164-F07E-421E-BCB6-1C4910F8AD2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3E2CF-B188-DA48-85F3-56C4F8980FFA}">
  <sheetPr>
    <tabColor theme="6" tint="0.39997558519241921"/>
  </sheetPr>
  <dimension ref="A1:F37"/>
  <sheetViews>
    <sheetView zoomScale="120" zoomScaleNormal="120" workbookViewId="0">
      <pane ySplit="1" topLeftCell="A2" activePane="bottomLeft" state="frozen"/>
      <selection pane="bottomLeft" activeCell="F18" sqref="F18"/>
    </sheetView>
  </sheetViews>
  <sheetFormatPr baseColWidth="10" defaultColWidth="8.83203125" defaultRowHeight="15" x14ac:dyDescent="0.2"/>
  <cols>
    <col min="1" max="1" width="19.5" style="3" customWidth="1"/>
    <col min="2" max="2" width="17.1640625" customWidth="1"/>
    <col min="3" max="3" width="45.5" style="1" customWidth="1"/>
    <col min="4" max="4" width="20.5" customWidth="1"/>
    <col min="6" max="6" width="77.6640625" customWidth="1"/>
  </cols>
  <sheetData>
    <row r="1" spans="1:6" s="3" customFormat="1" ht="20.25" customHeight="1" x14ac:dyDescent="0.2">
      <c r="A1" s="91" t="s">
        <v>109</v>
      </c>
      <c r="B1" s="92" t="s">
        <v>110</v>
      </c>
      <c r="C1" s="93" t="s">
        <v>111</v>
      </c>
      <c r="D1" s="94" t="s">
        <v>112</v>
      </c>
      <c r="F1" s="2"/>
    </row>
    <row r="2" spans="1:6" ht="60.75" customHeight="1" x14ac:dyDescent="0.2">
      <c r="A2" s="180" t="s">
        <v>58</v>
      </c>
      <c r="B2" s="181">
        <v>5</v>
      </c>
      <c r="C2" s="170" t="s">
        <v>113</v>
      </c>
      <c r="D2" s="171"/>
      <c r="F2" s="2"/>
    </row>
    <row r="3" spans="1:6" x14ac:dyDescent="0.2">
      <c r="A3" s="180"/>
      <c r="B3" s="181"/>
      <c r="C3" s="30" t="s">
        <v>29</v>
      </c>
      <c r="D3" s="95">
        <v>5</v>
      </c>
    </row>
    <row r="4" spans="1:6" x14ac:dyDescent="0.2">
      <c r="A4" s="180"/>
      <c r="B4" s="181"/>
      <c r="C4" s="30" t="s">
        <v>30</v>
      </c>
      <c r="D4" s="95">
        <v>4</v>
      </c>
    </row>
    <row r="5" spans="1:6" x14ac:dyDescent="0.2">
      <c r="A5" s="180"/>
      <c r="B5" s="181"/>
      <c r="C5" s="28" t="s">
        <v>31</v>
      </c>
      <c r="D5" s="95">
        <v>3</v>
      </c>
    </row>
    <row r="6" spans="1:6" x14ac:dyDescent="0.2">
      <c r="A6" s="180"/>
      <c r="B6" s="181"/>
      <c r="C6" s="28" t="s">
        <v>114</v>
      </c>
      <c r="D6" s="95">
        <v>2</v>
      </c>
    </row>
    <row r="7" spans="1:6" x14ac:dyDescent="0.2">
      <c r="A7" s="180"/>
      <c r="B7" s="181"/>
      <c r="C7" s="29" t="s">
        <v>115</v>
      </c>
      <c r="D7" s="96">
        <v>1</v>
      </c>
    </row>
    <row r="8" spans="1:6" ht="40" customHeight="1" x14ac:dyDescent="0.2">
      <c r="A8" s="182" t="s">
        <v>116</v>
      </c>
      <c r="B8" s="196">
        <v>10</v>
      </c>
      <c r="C8" s="172" t="s">
        <v>69</v>
      </c>
      <c r="D8" s="173"/>
    </row>
    <row r="9" spans="1:6" x14ac:dyDescent="0.2">
      <c r="A9" s="182"/>
      <c r="B9" s="196"/>
      <c r="C9" s="27" t="s">
        <v>36</v>
      </c>
      <c r="D9" s="97">
        <v>5</v>
      </c>
    </row>
    <row r="10" spans="1:6" x14ac:dyDescent="0.2">
      <c r="A10" s="182"/>
      <c r="B10" s="196"/>
      <c r="C10" s="26" t="s">
        <v>33</v>
      </c>
      <c r="D10" s="97">
        <v>4</v>
      </c>
    </row>
    <row r="11" spans="1:6" x14ac:dyDescent="0.2">
      <c r="A11" s="182"/>
      <c r="B11" s="196"/>
      <c r="C11" s="27" t="s">
        <v>34</v>
      </c>
      <c r="D11" s="97">
        <v>3</v>
      </c>
    </row>
    <row r="12" spans="1:6" x14ac:dyDescent="0.2">
      <c r="A12" s="182"/>
      <c r="B12" s="196"/>
      <c r="C12" s="27" t="s">
        <v>35</v>
      </c>
      <c r="D12" s="97">
        <v>2</v>
      </c>
    </row>
    <row r="13" spans="1:6" x14ac:dyDescent="0.2">
      <c r="A13" s="182"/>
      <c r="B13" s="196"/>
      <c r="C13" s="27" t="s">
        <v>75</v>
      </c>
      <c r="D13" s="97">
        <v>1</v>
      </c>
    </row>
    <row r="14" spans="1:6" ht="34.5" customHeight="1" x14ac:dyDescent="0.2">
      <c r="A14" s="183" t="s">
        <v>117</v>
      </c>
      <c r="B14" s="181">
        <v>8</v>
      </c>
      <c r="C14" s="174" t="s">
        <v>78</v>
      </c>
      <c r="D14" s="175"/>
    </row>
    <row r="15" spans="1:6" x14ac:dyDescent="0.2">
      <c r="A15" s="183"/>
      <c r="B15" s="181"/>
      <c r="C15" s="28" t="s">
        <v>38</v>
      </c>
      <c r="D15" s="95">
        <v>5</v>
      </c>
    </row>
    <row r="16" spans="1:6" x14ac:dyDescent="0.2">
      <c r="A16" s="183"/>
      <c r="B16" s="181"/>
      <c r="C16" s="28" t="s">
        <v>39</v>
      </c>
      <c r="D16" s="95">
        <v>3</v>
      </c>
    </row>
    <row r="17" spans="1:6" x14ac:dyDescent="0.2">
      <c r="A17" s="183"/>
      <c r="B17" s="181"/>
      <c r="C17" s="28" t="s">
        <v>45</v>
      </c>
      <c r="D17" s="95">
        <v>1</v>
      </c>
    </row>
    <row r="18" spans="1:6" ht="42" customHeight="1" x14ac:dyDescent="0.2">
      <c r="A18" s="187" t="s">
        <v>82</v>
      </c>
      <c r="B18" s="186">
        <v>6</v>
      </c>
      <c r="C18" s="176" t="s">
        <v>83</v>
      </c>
      <c r="D18" s="177"/>
    </row>
    <row r="19" spans="1:6" x14ac:dyDescent="0.2">
      <c r="A19" s="187"/>
      <c r="B19" s="186"/>
      <c r="C19" s="26" t="s">
        <v>86</v>
      </c>
      <c r="D19" s="97">
        <v>5</v>
      </c>
    </row>
    <row r="20" spans="1:6" x14ac:dyDescent="0.2">
      <c r="A20" s="187"/>
      <c r="B20" s="186"/>
      <c r="C20" s="26" t="s">
        <v>88</v>
      </c>
      <c r="D20" s="97">
        <v>4</v>
      </c>
    </row>
    <row r="21" spans="1:6" x14ac:dyDescent="0.2">
      <c r="A21" s="187"/>
      <c r="B21" s="186"/>
      <c r="C21" s="26" t="s">
        <v>43</v>
      </c>
      <c r="D21" s="97">
        <v>3</v>
      </c>
    </row>
    <row r="22" spans="1:6" x14ac:dyDescent="0.2">
      <c r="A22" s="187"/>
      <c r="B22" s="186"/>
      <c r="C22" s="26" t="s">
        <v>41</v>
      </c>
      <c r="D22" s="97">
        <v>2</v>
      </c>
    </row>
    <row r="23" spans="1:6" ht="18" customHeight="1" x14ac:dyDescent="0.2">
      <c r="A23" s="187"/>
      <c r="B23" s="186"/>
      <c r="C23" s="36" t="s">
        <v>42</v>
      </c>
      <c r="D23" s="97">
        <v>1</v>
      </c>
    </row>
    <row r="24" spans="1:6" ht="45.75" customHeight="1" x14ac:dyDescent="0.2">
      <c r="A24" s="184" t="s">
        <v>118</v>
      </c>
      <c r="B24" s="185">
        <v>7</v>
      </c>
      <c r="C24" s="178" t="s">
        <v>94</v>
      </c>
      <c r="D24" s="179"/>
    </row>
    <row r="25" spans="1:6" ht="24.75" customHeight="1" x14ac:dyDescent="0.2">
      <c r="A25" s="184"/>
      <c r="B25" s="185"/>
      <c r="C25" s="38" t="s">
        <v>46</v>
      </c>
      <c r="D25" s="95">
        <v>5</v>
      </c>
    </row>
    <row r="26" spans="1:6" ht="20.25" customHeight="1" x14ac:dyDescent="0.2">
      <c r="A26" s="184"/>
      <c r="B26" s="185"/>
      <c r="C26" s="37" t="s">
        <v>45</v>
      </c>
      <c r="D26" s="96">
        <v>1</v>
      </c>
    </row>
    <row r="27" spans="1:6" ht="55" customHeight="1" x14ac:dyDescent="0.2">
      <c r="A27" s="187" t="s">
        <v>119</v>
      </c>
      <c r="B27" s="197">
        <v>3</v>
      </c>
      <c r="C27" s="200" t="s">
        <v>97</v>
      </c>
      <c r="D27" s="201"/>
    </row>
    <row r="28" spans="1:6" x14ac:dyDescent="0.2">
      <c r="A28" s="187"/>
      <c r="B28" s="197"/>
      <c r="C28" s="26" t="s">
        <v>86</v>
      </c>
      <c r="D28" s="97">
        <v>5</v>
      </c>
    </row>
    <row r="29" spans="1:6" x14ac:dyDescent="0.2">
      <c r="A29" s="187"/>
      <c r="B29" s="197"/>
      <c r="C29" s="26" t="s">
        <v>88</v>
      </c>
      <c r="D29" s="97">
        <v>4</v>
      </c>
    </row>
    <row r="30" spans="1:6" x14ac:dyDescent="0.2">
      <c r="A30" s="187"/>
      <c r="B30" s="197"/>
      <c r="C30" s="26" t="s">
        <v>43</v>
      </c>
      <c r="D30" s="97">
        <v>3</v>
      </c>
    </row>
    <row r="31" spans="1:6" x14ac:dyDescent="0.2">
      <c r="A31" s="187"/>
      <c r="B31" s="197"/>
      <c r="C31" s="26" t="s">
        <v>41</v>
      </c>
      <c r="D31" s="97">
        <v>2</v>
      </c>
    </row>
    <row r="32" spans="1:6" x14ac:dyDescent="0.2">
      <c r="A32" s="199"/>
      <c r="B32" s="198"/>
      <c r="C32" s="26" t="s">
        <v>42</v>
      </c>
      <c r="D32" s="97">
        <v>1</v>
      </c>
      <c r="F32" s="56"/>
    </row>
    <row r="33" spans="1:4" ht="25" customHeight="1" x14ac:dyDescent="0.2">
      <c r="A33" s="190" t="s">
        <v>105</v>
      </c>
      <c r="B33" s="193">
        <v>6</v>
      </c>
      <c r="C33" s="188" t="s">
        <v>106</v>
      </c>
      <c r="D33" s="189"/>
    </row>
    <row r="34" spans="1:4" ht="19" customHeight="1" x14ac:dyDescent="0.2">
      <c r="A34" s="191"/>
      <c r="B34" s="194"/>
      <c r="C34" s="100" t="s">
        <v>46</v>
      </c>
      <c r="D34" s="95">
        <v>5</v>
      </c>
    </row>
    <row r="35" spans="1:4" ht="20" customHeight="1" thickBot="1" x14ac:dyDescent="0.25">
      <c r="A35" s="192"/>
      <c r="B35" s="195"/>
      <c r="C35" s="99" t="s">
        <v>45</v>
      </c>
      <c r="D35" s="98">
        <v>1</v>
      </c>
    </row>
    <row r="36" spans="1:4" x14ac:dyDescent="0.2">
      <c r="B36" s="7"/>
    </row>
    <row r="37" spans="1:4" x14ac:dyDescent="0.2">
      <c r="B37" s="7"/>
    </row>
  </sheetData>
  <sheetProtection algorithmName="SHA-512" hashValue="UEaEUPav7RyBHbZf9E9Y/ZEXUmekOIgH8JrpRS6Ox04Q/mcy8WbVSS1sSDrzzkB4pSPCa35IX1BG7QVjq8Q/Mw==" saltValue="U5WbyIlr+s74097DXFkoOw==" spinCount="100000" sheet="1" formatCells="0" formatColumns="0" formatRows="0" insertColumns="0" insertRows="0" insertHyperlinks="0" deleteColumns="0" deleteRows="0" sort="0" autoFilter="0" pivotTables="0"/>
  <mergeCells count="21">
    <mergeCell ref="C33:D33"/>
    <mergeCell ref="A33:A35"/>
    <mergeCell ref="B33:B35"/>
    <mergeCell ref="B8:B13"/>
    <mergeCell ref="B14:B17"/>
    <mergeCell ref="B27:B32"/>
    <mergeCell ref="A27:A32"/>
    <mergeCell ref="C27:D27"/>
    <mergeCell ref="A2:A7"/>
    <mergeCell ref="B2:B7"/>
    <mergeCell ref="A8:A13"/>
    <mergeCell ref="A14:A17"/>
    <mergeCell ref="A24:A26"/>
    <mergeCell ref="B24:B26"/>
    <mergeCell ref="B18:B23"/>
    <mergeCell ref="A18:A23"/>
    <mergeCell ref="C2:D2"/>
    <mergeCell ref="C8:D8"/>
    <mergeCell ref="C14:D14"/>
    <mergeCell ref="C18:D18"/>
    <mergeCell ref="C24:D24"/>
  </mergeCells>
  <dataValidations count="1">
    <dataValidation type="whole" allowBlank="1" showInputMessage="1" showErrorMessage="1" sqref="B8:B13 B18 B24 B27 B2:B7 B14 B33 B36:B37" xr:uid="{E7A5760E-585F-424D-971B-8D32CED070F0}">
      <formula1>1</formula1>
      <formula2>10</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EB136BED4EBE4DAE24B2A5444C6523" ma:contentTypeVersion="3" ma:contentTypeDescription="Create a new document." ma:contentTypeScope="" ma:versionID="f73e4fe2eff02d7958f61a57157570e5">
  <xsd:schema xmlns:xsd="http://www.w3.org/2001/XMLSchema" xmlns:xs="http://www.w3.org/2001/XMLSchema" xmlns:p="http://schemas.microsoft.com/office/2006/metadata/properties" xmlns:ns2="9147b605-3fde-4876-801a-03cbae382514" targetNamespace="http://schemas.microsoft.com/office/2006/metadata/properties" ma:root="true" ma:fieldsID="31c6dcb2acbc5e4cde120f79f707622f" ns2:_="">
    <xsd:import namespace="9147b605-3fde-4876-801a-03cbae38251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47b605-3fde-4876-801a-03cbae3825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70931E-6A2C-49D3-9E8E-5702A23AD1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47b605-3fde-4876-801a-03cbae3825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E383F0-9859-44C2-96F9-9394D8E1838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B66672F-F36E-4DD6-BC4C-93AA31457C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Project Prioritization Tool</vt:lpstr>
      <vt:lpstr>Criteria Definitions</vt:lpstr>
      <vt:lpstr>Tool Inputs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Bullen</dc:creator>
  <cp:keywords/>
  <dc:description/>
  <cp:lastModifiedBy>Kerry Miller</cp:lastModifiedBy>
  <cp:revision/>
  <dcterms:created xsi:type="dcterms:W3CDTF">2026-03-05T16:54:39Z</dcterms:created>
  <dcterms:modified xsi:type="dcterms:W3CDTF">2026-10-23T20:20:58Z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0x010100EAEB136BED4EBE4DAE24B2A5444C6523</vt:lpwstr>
  </property>
</Properties>
</file>